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R:\# Arbeit und Beruf #\Praxis Bernstadt - Schönau\2022\"/>
    </mc:Choice>
  </mc:AlternateContent>
  <xr:revisionPtr revIDLastSave="0" documentId="13_ncr:1_{AE494DC4-53AA-4A11-AC9C-BEB03F8A6CB9}" xr6:coauthVersionLast="36" xr6:coauthVersionMax="36" xr10:uidLastSave="{00000000-0000-0000-0000-000000000000}"/>
  <workbookProtection lockStructure="1"/>
  <bookViews>
    <workbookView xWindow="0" yWindow="0" windowWidth="28800" windowHeight="11625" tabRatio="799" xr2:uid="{B48FF0D2-F41D-4C3D-B900-CCA02784B9AE}"/>
  </bookViews>
  <sheets>
    <sheet name="Jahresübersicht" sheetId="5" r:id="rId1"/>
    <sheet name="Januar" sheetId="2" r:id="rId2"/>
    <sheet name="Februar" sheetId="8" r:id="rId3"/>
    <sheet name="März" sheetId="9" r:id="rId4"/>
    <sheet name="April" sheetId="10" r:id="rId5"/>
    <sheet name="Mai" sheetId="11" r:id="rId6"/>
    <sheet name="Juni" sheetId="12" r:id="rId7"/>
    <sheet name="Juli" sheetId="13" r:id="rId8"/>
    <sheet name="August" sheetId="14" r:id="rId9"/>
    <sheet name="September" sheetId="15" r:id="rId10"/>
    <sheet name="Oktober" sheetId="16" r:id="rId11"/>
    <sheet name="November" sheetId="17" r:id="rId12"/>
    <sheet name="Dezember" sheetId="18" r:id="rId13"/>
    <sheet name="Daten" sheetId="6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3" l="1"/>
  <c r="F6" i="13" s="1"/>
  <c r="H6" i="13" s="1"/>
  <c r="E6" i="13" s="1"/>
  <c r="G6" i="13"/>
  <c r="D7" i="13"/>
  <c r="F7" i="13" s="1"/>
  <c r="H7" i="13" s="1"/>
  <c r="E7" i="13" s="1"/>
  <c r="G7" i="13"/>
  <c r="D8" i="13"/>
  <c r="F8" i="13" s="1"/>
  <c r="H8" i="13" s="1"/>
  <c r="E8" i="13" s="1"/>
  <c r="G8" i="13"/>
  <c r="D9" i="13"/>
  <c r="F9" i="13" s="1"/>
  <c r="H9" i="13" s="1"/>
  <c r="E9" i="13" s="1"/>
  <c r="G9" i="13"/>
  <c r="F10" i="13"/>
  <c r="H10" i="13" s="1"/>
  <c r="G10" i="13"/>
  <c r="F11" i="13"/>
  <c r="G11" i="13"/>
  <c r="D12" i="13"/>
  <c r="F12" i="13" s="1"/>
  <c r="H12" i="13" s="1"/>
  <c r="E12" i="13" s="1"/>
  <c r="G12" i="13"/>
  <c r="D13" i="13"/>
  <c r="F13" i="13" s="1"/>
  <c r="H13" i="13" s="1"/>
  <c r="E13" i="13" s="1"/>
  <c r="G13" i="13"/>
  <c r="D14" i="13"/>
  <c r="F14" i="13"/>
  <c r="H14" i="13" s="1"/>
  <c r="E14" i="13" s="1"/>
  <c r="G14" i="13"/>
  <c r="D15" i="13"/>
  <c r="F15" i="13"/>
  <c r="G15" i="13"/>
  <c r="D16" i="13"/>
  <c r="F16" i="13" s="1"/>
  <c r="H16" i="13" s="1"/>
  <c r="E16" i="13" s="1"/>
  <c r="G16" i="13"/>
  <c r="F17" i="13"/>
  <c r="H17" i="13" s="1"/>
  <c r="G17" i="13"/>
  <c r="F18" i="13"/>
  <c r="H18" i="13" s="1"/>
  <c r="G18" i="13"/>
  <c r="D19" i="13"/>
  <c r="F19" i="13" s="1"/>
  <c r="H19" i="13" s="1"/>
  <c r="E19" i="13" s="1"/>
  <c r="G19" i="13"/>
  <c r="D20" i="13"/>
  <c r="F20" i="13" s="1"/>
  <c r="G20" i="13"/>
  <c r="D21" i="13"/>
  <c r="F21" i="13" s="1"/>
  <c r="H21" i="13" s="1"/>
  <c r="E21" i="13" s="1"/>
  <c r="G21" i="13"/>
  <c r="D22" i="13"/>
  <c r="F22" i="13"/>
  <c r="H22" i="13" s="1"/>
  <c r="E22" i="13" s="1"/>
  <c r="G22" i="13"/>
  <c r="D23" i="13"/>
  <c r="F23" i="13"/>
  <c r="H23" i="13" s="1"/>
  <c r="E23" i="13" s="1"/>
  <c r="G23" i="13"/>
  <c r="F24" i="13"/>
  <c r="H24" i="13" s="1"/>
  <c r="G24" i="13"/>
  <c r="F25" i="13"/>
  <c r="H25" i="13" s="1"/>
  <c r="G25" i="13"/>
  <c r="D26" i="13"/>
  <c r="F26" i="13" s="1"/>
  <c r="H26" i="13" s="1"/>
  <c r="E26" i="13" s="1"/>
  <c r="G26" i="13"/>
  <c r="D27" i="13"/>
  <c r="F27" i="13"/>
  <c r="H27" i="13" s="1"/>
  <c r="E27" i="13" s="1"/>
  <c r="G27" i="13"/>
  <c r="D28" i="13"/>
  <c r="F28" i="13" s="1"/>
  <c r="H28" i="13" s="1"/>
  <c r="E28" i="13" s="1"/>
  <c r="G28" i="13"/>
  <c r="D29" i="13"/>
  <c r="F29" i="13" s="1"/>
  <c r="H29" i="13" s="1"/>
  <c r="E29" i="13" s="1"/>
  <c r="G29" i="13"/>
  <c r="D30" i="13"/>
  <c r="F30" i="13" s="1"/>
  <c r="H30" i="13" s="1"/>
  <c r="E30" i="13" s="1"/>
  <c r="G30" i="13"/>
  <c r="F31" i="13"/>
  <c r="H31" i="13" s="1"/>
  <c r="G31" i="13"/>
  <c r="F32" i="13"/>
  <c r="H32" i="13" s="1"/>
  <c r="G32" i="13"/>
  <c r="D5" i="13"/>
  <c r="F5" i="13" s="1"/>
  <c r="H5" i="13" s="1"/>
  <c r="E5" i="13" s="1"/>
  <c r="G5" i="13"/>
  <c r="H20" i="13" l="1"/>
  <c r="E20" i="13" s="1"/>
  <c r="H15" i="13"/>
  <c r="E15" i="13" s="1"/>
  <c r="H11" i="13"/>
  <c r="D10" i="8"/>
  <c r="D11" i="2"/>
  <c r="D12" i="2"/>
  <c r="D13" i="2"/>
  <c r="D14" i="2"/>
  <c r="D15" i="2"/>
  <c r="G3" i="18" l="1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2" i="18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2" i="17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" i="16"/>
  <c r="G4" i="16"/>
  <c r="G2" i="16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2" i="15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2" i="14"/>
  <c r="G3" i="13"/>
  <c r="G4" i="13"/>
  <c r="G2" i="13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2" i="12"/>
  <c r="G2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" i="11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2" i="10"/>
  <c r="G2" i="9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2" i="8"/>
  <c r="G3" i="8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" i="2"/>
  <c r="G2" i="2"/>
  <c r="G8" i="9"/>
  <c r="G9" i="9"/>
  <c r="G10" i="9"/>
  <c r="G11" i="9"/>
  <c r="G12" i="9"/>
  <c r="G15" i="9"/>
  <c r="G16" i="9"/>
  <c r="G17" i="9"/>
  <c r="G18" i="9"/>
  <c r="G19" i="9"/>
  <c r="G22" i="9"/>
  <c r="G23" i="9"/>
  <c r="G24" i="9"/>
  <c r="G25" i="9"/>
  <c r="G26" i="9"/>
  <c r="G29" i="9"/>
  <c r="G30" i="9"/>
  <c r="G31" i="9"/>
  <c r="G32" i="9"/>
  <c r="G3" i="9"/>
  <c r="G4" i="9"/>
  <c r="G5" i="9"/>
  <c r="J25" i="18" l="1"/>
  <c r="J26" i="18"/>
  <c r="D27" i="18"/>
  <c r="F27" i="18" s="1"/>
  <c r="J27" i="18"/>
  <c r="D28" i="18"/>
  <c r="F28" i="18" s="1"/>
  <c r="J28" i="18"/>
  <c r="D29" i="18"/>
  <c r="F29" i="18" s="1"/>
  <c r="J29" i="18"/>
  <c r="D30" i="18"/>
  <c r="F30" i="18" s="1"/>
  <c r="J30" i="18"/>
  <c r="D31" i="18"/>
  <c r="F31" i="18" s="1"/>
  <c r="J31" i="18"/>
  <c r="H32" i="18"/>
  <c r="J32" i="18"/>
  <c r="D3" i="18"/>
  <c r="F3" i="18" s="1"/>
  <c r="D6" i="18"/>
  <c r="F6" i="18" s="1"/>
  <c r="D7" i="18"/>
  <c r="F7" i="18"/>
  <c r="H7" i="18" s="1"/>
  <c r="E7" i="18" s="1"/>
  <c r="D8" i="18"/>
  <c r="F8" i="18" s="1"/>
  <c r="D9" i="18"/>
  <c r="F9" i="18" s="1"/>
  <c r="D10" i="18"/>
  <c r="F10" i="18" s="1"/>
  <c r="D13" i="18"/>
  <c r="F13" i="18" s="1"/>
  <c r="D14" i="18"/>
  <c r="F14" i="18" s="1"/>
  <c r="D15" i="18"/>
  <c r="F15" i="18" s="1"/>
  <c r="D16" i="18"/>
  <c r="F16" i="18" s="1"/>
  <c r="D17" i="18"/>
  <c r="F17" i="18" s="1"/>
  <c r="D20" i="18"/>
  <c r="F20" i="18"/>
  <c r="D21" i="18"/>
  <c r="F21" i="18" s="1"/>
  <c r="D22" i="18"/>
  <c r="F22" i="18" s="1"/>
  <c r="D23" i="18"/>
  <c r="F23" i="18"/>
  <c r="D24" i="18"/>
  <c r="F24" i="18" s="1"/>
  <c r="D23" i="17"/>
  <c r="F23" i="17" s="1"/>
  <c r="J23" i="17"/>
  <c r="D24" i="17"/>
  <c r="F24" i="17" s="1"/>
  <c r="J24" i="17"/>
  <c r="D25" i="17"/>
  <c r="F25" i="17" s="1"/>
  <c r="J25" i="17"/>
  <c r="D26" i="17"/>
  <c r="F26" i="17" s="1"/>
  <c r="J26" i="17"/>
  <c r="J27" i="17"/>
  <c r="J28" i="17"/>
  <c r="D29" i="17"/>
  <c r="F29" i="17" s="1"/>
  <c r="J29" i="17"/>
  <c r="D30" i="17"/>
  <c r="F30" i="17" s="1"/>
  <c r="J30" i="17"/>
  <c r="D31" i="17"/>
  <c r="F31" i="17" s="1"/>
  <c r="J31" i="17"/>
  <c r="D3" i="17"/>
  <c r="F3" i="17" s="1"/>
  <c r="J3" i="17"/>
  <c r="D4" i="17"/>
  <c r="F4" i="17" s="1"/>
  <c r="J4" i="17"/>
  <c r="D5" i="17"/>
  <c r="F5" i="17" s="1"/>
  <c r="J5" i="17"/>
  <c r="J6" i="17"/>
  <c r="J7" i="17"/>
  <c r="D8" i="17"/>
  <c r="F8" i="17" s="1"/>
  <c r="J8" i="17"/>
  <c r="D9" i="17"/>
  <c r="F9" i="17" s="1"/>
  <c r="J9" i="17"/>
  <c r="D10" i="17"/>
  <c r="F10" i="17" s="1"/>
  <c r="J10" i="17"/>
  <c r="D11" i="17"/>
  <c r="F11" i="17" s="1"/>
  <c r="J11" i="17"/>
  <c r="D12" i="17"/>
  <c r="F12" i="17" s="1"/>
  <c r="J12" i="17"/>
  <c r="J13" i="17"/>
  <c r="J14" i="17"/>
  <c r="D15" i="17"/>
  <c r="F15" i="17" s="1"/>
  <c r="J15" i="17"/>
  <c r="D16" i="17"/>
  <c r="F16" i="17" s="1"/>
  <c r="J16" i="17"/>
  <c r="D17" i="17"/>
  <c r="F17" i="17"/>
  <c r="J17" i="17"/>
  <c r="D18" i="17"/>
  <c r="F18" i="17" s="1"/>
  <c r="J18" i="17"/>
  <c r="D19" i="17"/>
  <c r="F19" i="17"/>
  <c r="J19" i="17"/>
  <c r="J20" i="17"/>
  <c r="J21" i="17"/>
  <c r="D22" i="17"/>
  <c r="F22" i="17" s="1"/>
  <c r="J22" i="17"/>
  <c r="D32" i="16"/>
  <c r="F32" i="16" s="1"/>
  <c r="J32" i="16"/>
  <c r="D26" i="16"/>
  <c r="F26" i="16" s="1"/>
  <c r="J26" i="16"/>
  <c r="D27" i="16"/>
  <c r="F27" i="16"/>
  <c r="J27" i="16"/>
  <c r="D28" i="16"/>
  <c r="F28" i="16" s="1"/>
  <c r="J28" i="16"/>
  <c r="D29" i="16"/>
  <c r="F29" i="16"/>
  <c r="J29" i="16"/>
  <c r="J30" i="16"/>
  <c r="J31" i="16"/>
  <c r="H3" i="16"/>
  <c r="J3" i="16"/>
  <c r="D4" i="16"/>
  <c r="F4" i="16" s="1"/>
  <c r="J4" i="16"/>
  <c r="D5" i="16"/>
  <c r="F5" i="16" s="1"/>
  <c r="J5" i="16"/>
  <c r="D6" i="16"/>
  <c r="F6" i="16"/>
  <c r="J6" i="16"/>
  <c r="D7" i="16"/>
  <c r="F7" i="16" s="1"/>
  <c r="J7" i="16"/>
  <c r="D8" i="16"/>
  <c r="F8" i="16" s="1"/>
  <c r="J8" i="16"/>
  <c r="J9" i="16"/>
  <c r="J10" i="16"/>
  <c r="D11" i="16"/>
  <c r="F11" i="16" s="1"/>
  <c r="J11" i="16"/>
  <c r="D12" i="16"/>
  <c r="F12" i="16" s="1"/>
  <c r="J12" i="16"/>
  <c r="D13" i="16"/>
  <c r="F13" i="16" s="1"/>
  <c r="J13" i="16"/>
  <c r="D14" i="16"/>
  <c r="F14" i="16" s="1"/>
  <c r="J14" i="16"/>
  <c r="D15" i="16"/>
  <c r="F15" i="16" s="1"/>
  <c r="J15" i="16"/>
  <c r="J16" i="16"/>
  <c r="J17" i="16"/>
  <c r="D18" i="16"/>
  <c r="F18" i="16" s="1"/>
  <c r="J18" i="16"/>
  <c r="D19" i="16"/>
  <c r="F19" i="16" s="1"/>
  <c r="J19" i="16"/>
  <c r="D20" i="16"/>
  <c r="F20" i="16" s="1"/>
  <c r="J20" i="16"/>
  <c r="D21" i="16"/>
  <c r="F21" i="16" s="1"/>
  <c r="J21" i="16"/>
  <c r="D22" i="16"/>
  <c r="F22" i="16" s="1"/>
  <c r="J22" i="16"/>
  <c r="J23" i="16"/>
  <c r="J24" i="16"/>
  <c r="D25" i="16"/>
  <c r="F25" i="16" s="1"/>
  <c r="J25" i="16"/>
  <c r="D27" i="15"/>
  <c r="F27" i="15" s="1"/>
  <c r="D28" i="15"/>
  <c r="F28" i="15"/>
  <c r="D3" i="15"/>
  <c r="F3" i="15"/>
  <c r="D6" i="15"/>
  <c r="F6" i="15" s="1"/>
  <c r="D7" i="15"/>
  <c r="F7" i="15" s="1"/>
  <c r="D8" i="15"/>
  <c r="F8" i="15"/>
  <c r="D9" i="15"/>
  <c r="F9" i="15" s="1"/>
  <c r="D10" i="15"/>
  <c r="F10" i="15" s="1"/>
  <c r="D13" i="15"/>
  <c r="F13" i="15" s="1"/>
  <c r="D14" i="15"/>
  <c r="F14" i="15" s="1"/>
  <c r="D15" i="15"/>
  <c r="F15" i="15" s="1"/>
  <c r="D16" i="15"/>
  <c r="F16" i="15" s="1"/>
  <c r="D17" i="15"/>
  <c r="F17" i="15" s="1"/>
  <c r="D20" i="15"/>
  <c r="F20" i="15" s="1"/>
  <c r="D21" i="15"/>
  <c r="F21" i="15" s="1"/>
  <c r="D22" i="15"/>
  <c r="F22" i="15" s="1"/>
  <c r="D23" i="15"/>
  <c r="F23" i="15"/>
  <c r="D24" i="15"/>
  <c r="F24" i="15" s="1"/>
  <c r="D29" i="15"/>
  <c r="F29" i="15" s="1"/>
  <c r="D30" i="15"/>
  <c r="F30" i="15" s="1"/>
  <c r="D31" i="15"/>
  <c r="F31" i="15" s="1"/>
  <c r="J30" i="15"/>
  <c r="J31" i="15"/>
  <c r="D27" i="14"/>
  <c r="F27" i="14" s="1"/>
  <c r="D20" i="14"/>
  <c r="F20" i="14" s="1"/>
  <c r="D13" i="14"/>
  <c r="F13" i="14" s="1"/>
  <c r="D6" i="14"/>
  <c r="F6" i="14" s="1"/>
  <c r="D30" i="14"/>
  <c r="F30" i="14" s="1"/>
  <c r="J30" i="14"/>
  <c r="D31" i="14"/>
  <c r="F31" i="14" s="1"/>
  <c r="J31" i="14"/>
  <c r="D32" i="14"/>
  <c r="F32" i="14" s="1"/>
  <c r="J32" i="14"/>
  <c r="D16" i="14"/>
  <c r="F16" i="14" s="1"/>
  <c r="J16" i="14"/>
  <c r="D17" i="14"/>
  <c r="F17" i="14" s="1"/>
  <c r="J17" i="14"/>
  <c r="J28" i="13"/>
  <c r="J21" i="13"/>
  <c r="J14" i="13"/>
  <c r="J7" i="13"/>
  <c r="J30" i="13"/>
  <c r="J31" i="13"/>
  <c r="D28" i="12"/>
  <c r="F28" i="12" s="1"/>
  <c r="D30" i="12"/>
  <c r="F30" i="12" s="1"/>
  <c r="J30" i="12"/>
  <c r="D31" i="12"/>
  <c r="F31" i="12"/>
  <c r="J31" i="12"/>
  <c r="D21" i="12"/>
  <c r="F21" i="12" s="1"/>
  <c r="D7" i="12"/>
  <c r="F7" i="12" s="1"/>
  <c r="D14" i="12"/>
  <c r="F14" i="12" s="1"/>
  <c r="D15" i="12"/>
  <c r="F15" i="12" s="1"/>
  <c r="D3" i="12"/>
  <c r="F3" i="12"/>
  <c r="D4" i="12"/>
  <c r="F4" i="12" s="1"/>
  <c r="D8" i="12"/>
  <c r="F8" i="12"/>
  <c r="D9" i="12"/>
  <c r="F9" i="12" s="1"/>
  <c r="D10" i="12"/>
  <c r="F10" i="12" s="1"/>
  <c r="D11" i="12"/>
  <c r="F11" i="12" s="1"/>
  <c r="D16" i="12"/>
  <c r="F16" i="12" s="1"/>
  <c r="D17" i="12"/>
  <c r="F17" i="12"/>
  <c r="D18" i="12"/>
  <c r="F18" i="12" s="1"/>
  <c r="D22" i="12"/>
  <c r="F22" i="12" s="1"/>
  <c r="D23" i="12"/>
  <c r="F23" i="12" s="1"/>
  <c r="D24" i="12"/>
  <c r="F24" i="12" s="1"/>
  <c r="D25" i="12"/>
  <c r="F25" i="12" s="1"/>
  <c r="F26" i="12"/>
  <c r="F27" i="12"/>
  <c r="D29" i="12"/>
  <c r="F29" i="12" s="1"/>
  <c r="D4" i="11"/>
  <c r="F4" i="11" s="1"/>
  <c r="J4" i="11"/>
  <c r="D5" i="11"/>
  <c r="F5" i="11" s="1"/>
  <c r="J5" i="11"/>
  <c r="D6" i="11"/>
  <c r="F6" i="11" s="1"/>
  <c r="J6" i="11"/>
  <c r="D7" i="11"/>
  <c r="F7" i="11" s="1"/>
  <c r="J7" i="11"/>
  <c r="J8" i="11"/>
  <c r="J9" i="11"/>
  <c r="D10" i="11"/>
  <c r="F10" i="11" s="1"/>
  <c r="J10" i="11"/>
  <c r="D11" i="11"/>
  <c r="F11" i="11" s="1"/>
  <c r="J11" i="11"/>
  <c r="D12" i="11"/>
  <c r="F12" i="11" s="1"/>
  <c r="J12" i="11"/>
  <c r="D13" i="11"/>
  <c r="F13" i="11" s="1"/>
  <c r="J13" i="11"/>
  <c r="D14" i="11"/>
  <c r="F14" i="11" s="1"/>
  <c r="J14" i="11"/>
  <c r="J15" i="11"/>
  <c r="J16" i="11"/>
  <c r="D17" i="11"/>
  <c r="F17" i="11" s="1"/>
  <c r="J17" i="11"/>
  <c r="D18" i="11"/>
  <c r="F18" i="11" s="1"/>
  <c r="J18" i="11"/>
  <c r="D19" i="11"/>
  <c r="F19" i="11" s="1"/>
  <c r="J19" i="11"/>
  <c r="D20" i="11"/>
  <c r="F20" i="11" s="1"/>
  <c r="J20" i="11"/>
  <c r="D21" i="11"/>
  <c r="F21" i="11" s="1"/>
  <c r="J21" i="11"/>
  <c r="J22" i="11"/>
  <c r="J23" i="11"/>
  <c r="D24" i="11"/>
  <c r="F24" i="11" s="1"/>
  <c r="J24" i="11"/>
  <c r="D25" i="11"/>
  <c r="F25" i="11" s="1"/>
  <c r="J25" i="11"/>
  <c r="D26" i="11"/>
  <c r="F26" i="11"/>
  <c r="J26" i="11"/>
  <c r="D27" i="11"/>
  <c r="F27" i="11" s="1"/>
  <c r="J27" i="11"/>
  <c r="D28" i="11"/>
  <c r="F28" i="11"/>
  <c r="J28" i="11"/>
  <c r="J29" i="11"/>
  <c r="J30" i="11"/>
  <c r="D31" i="11"/>
  <c r="F31" i="11" s="1"/>
  <c r="J31" i="11"/>
  <c r="D32" i="11"/>
  <c r="F32" i="11" s="1"/>
  <c r="J32" i="11"/>
  <c r="D27" i="10"/>
  <c r="F27" i="10" s="1"/>
  <c r="J27" i="10"/>
  <c r="D28" i="10"/>
  <c r="F28" i="10" s="1"/>
  <c r="J28" i="10"/>
  <c r="D29" i="10"/>
  <c r="F29" i="10" s="1"/>
  <c r="J29" i="10"/>
  <c r="D30" i="10"/>
  <c r="F30" i="10" s="1"/>
  <c r="J30" i="10"/>
  <c r="D20" i="10"/>
  <c r="F20" i="10" s="1"/>
  <c r="J20" i="10"/>
  <c r="D21" i="10"/>
  <c r="F21" i="10" s="1"/>
  <c r="J21" i="10"/>
  <c r="D22" i="10"/>
  <c r="F22" i="10" s="1"/>
  <c r="J22" i="10"/>
  <c r="D23" i="10"/>
  <c r="F23" i="10" s="1"/>
  <c r="J23" i="10"/>
  <c r="D13" i="10"/>
  <c r="F13" i="10" s="1"/>
  <c r="J13" i="10"/>
  <c r="D14" i="10"/>
  <c r="F14" i="10" s="1"/>
  <c r="J14" i="10"/>
  <c r="D15" i="10"/>
  <c r="F15" i="10"/>
  <c r="J15" i="10"/>
  <c r="D16" i="10"/>
  <c r="F16" i="10" s="1"/>
  <c r="J16" i="10"/>
  <c r="D6" i="10"/>
  <c r="F6" i="10" s="1"/>
  <c r="J6" i="10"/>
  <c r="D7" i="10"/>
  <c r="F7" i="10" s="1"/>
  <c r="J7" i="10"/>
  <c r="D8" i="10"/>
  <c r="F8" i="10" s="1"/>
  <c r="J8" i="10"/>
  <c r="D9" i="10"/>
  <c r="F9" i="10" s="1"/>
  <c r="J9" i="10"/>
  <c r="J30" i="9"/>
  <c r="J31" i="9"/>
  <c r="J32" i="9"/>
  <c r="D30" i="9"/>
  <c r="F30" i="9" s="1"/>
  <c r="D31" i="9"/>
  <c r="F31" i="9"/>
  <c r="D32" i="9"/>
  <c r="F32" i="9" s="1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4" i="18"/>
  <c r="J3" i="18"/>
  <c r="J2" i="18"/>
  <c r="D2" i="18"/>
  <c r="F2" i="18" s="1"/>
  <c r="J2" i="17"/>
  <c r="D2" i="17"/>
  <c r="F2" i="17" s="1"/>
  <c r="J2" i="16"/>
  <c r="H2" i="16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J3" i="15"/>
  <c r="J2" i="15"/>
  <c r="D2" i="15"/>
  <c r="F2" i="15" s="1"/>
  <c r="J29" i="14"/>
  <c r="J28" i="14"/>
  <c r="H28" i="14"/>
  <c r="J27" i="14"/>
  <c r="J26" i="14"/>
  <c r="F26" i="14"/>
  <c r="D26" i="14"/>
  <c r="J25" i="14"/>
  <c r="D25" i="14"/>
  <c r="F25" i="14" s="1"/>
  <c r="J24" i="14"/>
  <c r="D24" i="14"/>
  <c r="F24" i="14" s="1"/>
  <c r="J23" i="14"/>
  <c r="D23" i="14"/>
  <c r="F23" i="14" s="1"/>
  <c r="J22" i="14"/>
  <c r="J21" i="14"/>
  <c r="H21" i="14"/>
  <c r="J20" i="14"/>
  <c r="J19" i="14"/>
  <c r="D19" i="14"/>
  <c r="F19" i="14" s="1"/>
  <c r="J18" i="14"/>
  <c r="F18" i="14"/>
  <c r="D18" i="14"/>
  <c r="J15" i="14"/>
  <c r="J14" i="14"/>
  <c r="H14" i="14"/>
  <c r="J13" i="14"/>
  <c r="J12" i="14"/>
  <c r="D12" i="14"/>
  <c r="F12" i="14" s="1"/>
  <c r="J11" i="14"/>
  <c r="D11" i="14"/>
  <c r="F11" i="14" s="1"/>
  <c r="J10" i="14"/>
  <c r="D10" i="14"/>
  <c r="F10" i="14" s="1"/>
  <c r="J9" i="14"/>
  <c r="D9" i="14"/>
  <c r="F9" i="14" s="1"/>
  <c r="J8" i="14"/>
  <c r="J7" i="14"/>
  <c r="H7" i="14"/>
  <c r="J6" i="14"/>
  <c r="J5" i="14"/>
  <c r="D5" i="14"/>
  <c r="F5" i="14" s="1"/>
  <c r="J4" i="14"/>
  <c r="D4" i="14"/>
  <c r="F4" i="14" s="1"/>
  <c r="J3" i="14"/>
  <c r="D3" i="14"/>
  <c r="F3" i="14" s="1"/>
  <c r="J2" i="14"/>
  <c r="D2" i="14"/>
  <c r="F2" i="14" s="1"/>
  <c r="J29" i="13"/>
  <c r="J27" i="13"/>
  <c r="J26" i="13"/>
  <c r="J25" i="13"/>
  <c r="J24" i="13"/>
  <c r="J23" i="13"/>
  <c r="J22" i="13"/>
  <c r="J20" i="13"/>
  <c r="J19" i="13"/>
  <c r="J18" i="13"/>
  <c r="J17" i="13"/>
  <c r="J16" i="13"/>
  <c r="J15" i="13"/>
  <c r="J13" i="13"/>
  <c r="J12" i="13"/>
  <c r="J11" i="13"/>
  <c r="J10" i="13"/>
  <c r="J9" i="13"/>
  <c r="J8" i="13"/>
  <c r="J6" i="13"/>
  <c r="J5" i="13"/>
  <c r="J4" i="13"/>
  <c r="F4" i="13"/>
  <c r="J3" i="13"/>
  <c r="F3" i="13"/>
  <c r="J2" i="13"/>
  <c r="D2" i="13"/>
  <c r="F2" i="13" s="1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D2" i="12"/>
  <c r="F2" i="12" s="1"/>
  <c r="J3" i="11"/>
  <c r="D3" i="11"/>
  <c r="F3" i="11" s="1"/>
  <c r="J2" i="11"/>
  <c r="J26" i="10"/>
  <c r="D26" i="10"/>
  <c r="F26" i="10" s="1"/>
  <c r="J25" i="10"/>
  <c r="J24" i="10"/>
  <c r="J19" i="10"/>
  <c r="D19" i="10"/>
  <c r="F19" i="10" s="1"/>
  <c r="J18" i="10"/>
  <c r="J17" i="10"/>
  <c r="J12" i="10"/>
  <c r="F12" i="10"/>
  <c r="D12" i="10"/>
  <c r="J11" i="10"/>
  <c r="J10" i="10"/>
  <c r="J5" i="10"/>
  <c r="D5" i="10"/>
  <c r="F5" i="10" s="1"/>
  <c r="J4" i="10"/>
  <c r="H4" i="10"/>
  <c r="J3" i="10"/>
  <c r="H3" i="10"/>
  <c r="J2" i="10"/>
  <c r="D2" i="10"/>
  <c r="F2" i="10" s="1"/>
  <c r="J29" i="9"/>
  <c r="D29" i="9"/>
  <c r="F29" i="9" s="1"/>
  <c r="J28" i="9"/>
  <c r="H28" i="9"/>
  <c r="J27" i="9"/>
  <c r="H27" i="9"/>
  <c r="J26" i="9"/>
  <c r="F26" i="9"/>
  <c r="D26" i="9"/>
  <c r="J25" i="9"/>
  <c r="D25" i="9"/>
  <c r="F25" i="9" s="1"/>
  <c r="J24" i="9"/>
  <c r="D24" i="9"/>
  <c r="F24" i="9" s="1"/>
  <c r="J23" i="9"/>
  <c r="D23" i="9"/>
  <c r="F23" i="9" s="1"/>
  <c r="J22" i="9"/>
  <c r="F22" i="9"/>
  <c r="D22" i="9"/>
  <c r="J21" i="9"/>
  <c r="H21" i="9"/>
  <c r="J20" i="9"/>
  <c r="H20" i="9"/>
  <c r="J19" i="9"/>
  <c r="D19" i="9"/>
  <c r="F19" i="9" s="1"/>
  <c r="J18" i="9"/>
  <c r="D18" i="9"/>
  <c r="F18" i="9" s="1"/>
  <c r="J17" i="9"/>
  <c r="D17" i="9"/>
  <c r="F17" i="9" s="1"/>
  <c r="J16" i="9"/>
  <c r="D16" i="9"/>
  <c r="F16" i="9" s="1"/>
  <c r="J15" i="9"/>
  <c r="D15" i="9"/>
  <c r="F15" i="9" s="1"/>
  <c r="J14" i="9"/>
  <c r="H14" i="9"/>
  <c r="J13" i="9"/>
  <c r="H13" i="9"/>
  <c r="J12" i="9"/>
  <c r="D12" i="9"/>
  <c r="F12" i="9" s="1"/>
  <c r="J11" i="9"/>
  <c r="D11" i="9"/>
  <c r="F11" i="9" s="1"/>
  <c r="J10" i="9"/>
  <c r="F10" i="9"/>
  <c r="D10" i="9"/>
  <c r="J9" i="9"/>
  <c r="D9" i="9"/>
  <c r="F9" i="9" s="1"/>
  <c r="J8" i="9"/>
  <c r="F8" i="9"/>
  <c r="D8" i="9"/>
  <c r="J7" i="9"/>
  <c r="H7" i="9"/>
  <c r="J6" i="9"/>
  <c r="H6" i="9"/>
  <c r="J5" i="9"/>
  <c r="D5" i="9"/>
  <c r="F5" i="9" s="1"/>
  <c r="J4" i="9"/>
  <c r="D4" i="9"/>
  <c r="F4" i="9" s="1"/>
  <c r="J3" i="9"/>
  <c r="D3" i="9"/>
  <c r="F3" i="9" s="1"/>
  <c r="J2" i="9"/>
  <c r="D2" i="9"/>
  <c r="F2" i="9" s="1"/>
  <c r="F11" i="2"/>
  <c r="J34" i="9" l="1"/>
  <c r="J34" i="14"/>
  <c r="H17" i="18"/>
  <c r="E17" i="18" s="1"/>
  <c r="H14" i="18"/>
  <c r="E14" i="18" s="1"/>
  <c r="H10" i="18"/>
  <c r="E10" i="18" s="1"/>
  <c r="H8" i="18"/>
  <c r="E8" i="18" s="1"/>
  <c r="H3" i="18"/>
  <c r="E3" i="18" s="1"/>
  <c r="H28" i="18"/>
  <c r="E28" i="18" s="1"/>
  <c r="H27" i="18"/>
  <c r="E27" i="18" s="1"/>
  <c r="H23" i="18"/>
  <c r="E23" i="18" s="1"/>
  <c r="H16" i="18"/>
  <c r="E16" i="18" s="1"/>
  <c r="H22" i="18"/>
  <c r="E22" i="18" s="1"/>
  <c r="H20" i="18"/>
  <c r="E20" i="18" s="1"/>
  <c r="H15" i="18"/>
  <c r="E15" i="18" s="1"/>
  <c r="H30" i="18"/>
  <c r="E30" i="18" s="1"/>
  <c r="H29" i="18"/>
  <c r="E29" i="18" s="1"/>
  <c r="H13" i="18"/>
  <c r="E13" i="18" s="1"/>
  <c r="H9" i="18"/>
  <c r="E9" i="18" s="1"/>
  <c r="H6" i="18"/>
  <c r="E6" i="18" s="1"/>
  <c r="H31" i="18"/>
  <c r="E31" i="18" s="1"/>
  <c r="H24" i="18"/>
  <c r="E24" i="18" s="1"/>
  <c r="H21" i="18"/>
  <c r="E21" i="18" s="1"/>
  <c r="J34" i="18"/>
  <c r="H2" i="9"/>
  <c r="E2" i="9" s="1"/>
  <c r="H11" i="9"/>
  <c r="E11" i="9" s="1"/>
  <c r="H12" i="9"/>
  <c r="E12" i="9" s="1"/>
  <c r="H23" i="9"/>
  <c r="E23" i="9" s="1"/>
  <c r="H24" i="9"/>
  <c r="E24" i="9" s="1"/>
  <c r="H19" i="10"/>
  <c r="E19" i="10" s="1"/>
  <c r="H3" i="13"/>
  <c r="H4" i="13"/>
  <c r="H5" i="14"/>
  <c r="E5" i="14" s="1"/>
  <c r="H23" i="14"/>
  <c r="E23" i="14" s="1"/>
  <c r="H24" i="14"/>
  <c r="E24" i="14" s="1"/>
  <c r="H2" i="17"/>
  <c r="E2" i="17" s="1"/>
  <c r="H2" i="18"/>
  <c r="E2" i="18" s="1"/>
  <c r="H5" i="9"/>
  <c r="E5" i="9" s="1"/>
  <c r="H8" i="9"/>
  <c r="E8" i="9" s="1"/>
  <c r="H17" i="9"/>
  <c r="E17" i="9" s="1"/>
  <c r="H18" i="9"/>
  <c r="E18" i="9" s="1"/>
  <c r="H29" i="9"/>
  <c r="E29" i="9" s="1"/>
  <c r="H2" i="10"/>
  <c r="E2" i="10" s="1"/>
  <c r="H26" i="10"/>
  <c r="E26" i="10" s="1"/>
  <c r="H2" i="12"/>
  <c r="E2" i="12" s="1"/>
  <c r="H2" i="14"/>
  <c r="E2" i="14" s="1"/>
  <c r="H11" i="14"/>
  <c r="E11" i="14" s="1"/>
  <c r="H12" i="14"/>
  <c r="E12" i="14" s="1"/>
  <c r="H18" i="14"/>
  <c r="E18" i="14" s="1"/>
  <c r="H30" i="9"/>
  <c r="E30" i="9" s="1"/>
  <c r="H16" i="10"/>
  <c r="E16" i="10" s="1"/>
  <c r="H30" i="10"/>
  <c r="E30" i="10" s="1"/>
  <c r="H29" i="10"/>
  <c r="E29" i="10" s="1"/>
  <c r="H6" i="11"/>
  <c r="E6" i="11" s="1"/>
  <c r="H29" i="12"/>
  <c r="E29" i="12" s="1"/>
  <c r="H10" i="12"/>
  <c r="E10" i="12" s="1"/>
  <c r="H8" i="12"/>
  <c r="E8" i="12" s="1"/>
  <c r="H14" i="12"/>
  <c r="E14" i="12" s="1"/>
  <c r="H31" i="12"/>
  <c r="E31" i="12" s="1"/>
  <c r="H30" i="12"/>
  <c r="E30" i="12" s="1"/>
  <c r="H17" i="14"/>
  <c r="E17" i="14" s="1"/>
  <c r="H6" i="14"/>
  <c r="E6" i="14" s="1"/>
  <c r="H20" i="14"/>
  <c r="E20" i="14" s="1"/>
  <c r="H23" i="15"/>
  <c r="E23" i="15" s="1"/>
  <c r="H16" i="15"/>
  <c r="E16" i="15" s="1"/>
  <c r="H13" i="15"/>
  <c r="E13" i="15" s="1"/>
  <c r="H9" i="15"/>
  <c r="E9" i="15" s="1"/>
  <c r="H6" i="15"/>
  <c r="E6" i="15" s="1"/>
  <c r="H27" i="15"/>
  <c r="E27" i="15" s="1"/>
  <c r="H22" i="16"/>
  <c r="E22" i="16" s="1"/>
  <c r="H21" i="16"/>
  <c r="E21" i="16" s="1"/>
  <c r="H15" i="16"/>
  <c r="E15" i="16" s="1"/>
  <c r="H29" i="16"/>
  <c r="E29" i="16" s="1"/>
  <c r="H28" i="16"/>
  <c r="E28" i="16" s="1"/>
  <c r="H15" i="17"/>
  <c r="E15" i="17" s="1"/>
  <c r="H9" i="17"/>
  <c r="E9" i="17" s="1"/>
  <c r="H8" i="17"/>
  <c r="E8" i="17" s="1"/>
  <c r="H3" i="17"/>
  <c r="E3" i="17" s="1"/>
  <c r="H31" i="17"/>
  <c r="E31" i="17" s="1"/>
  <c r="H26" i="17"/>
  <c r="E26" i="17" s="1"/>
  <c r="H25" i="17"/>
  <c r="E25" i="17" s="1"/>
  <c r="H32" i="9"/>
  <c r="E32" i="9" s="1"/>
  <c r="H9" i="10"/>
  <c r="E9" i="10" s="1"/>
  <c r="H8" i="10"/>
  <c r="E8" i="10" s="1"/>
  <c r="H13" i="10"/>
  <c r="E13" i="10" s="1"/>
  <c r="H23" i="10"/>
  <c r="E23" i="10" s="1"/>
  <c r="H22" i="10"/>
  <c r="E22" i="10" s="1"/>
  <c r="H32" i="11"/>
  <c r="E32" i="11" s="1"/>
  <c r="H31" i="11"/>
  <c r="E31" i="11" s="1"/>
  <c r="H24" i="12"/>
  <c r="E24" i="12" s="1"/>
  <c r="H16" i="12"/>
  <c r="E16" i="12" s="1"/>
  <c r="H9" i="12"/>
  <c r="E9" i="12" s="1"/>
  <c r="H3" i="12"/>
  <c r="E3" i="12" s="1"/>
  <c r="H7" i="12"/>
  <c r="E7" i="12" s="1"/>
  <c r="H28" i="12"/>
  <c r="E28" i="12" s="1"/>
  <c r="H31" i="14"/>
  <c r="E31" i="14" s="1"/>
  <c r="H30" i="14"/>
  <c r="E30" i="14" s="1"/>
  <c r="H13" i="14"/>
  <c r="E13" i="14" s="1"/>
  <c r="H27" i="14"/>
  <c r="E27" i="14" s="1"/>
  <c r="H31" i="15"/>
  <c r="E31" i="15" s="1"/>
  <c r="H17" i="15"/>
  <c r="E17" i="15" s="1"/>
  <c r="H14" i="15"/>
  <c r="E14" i="15" s="1"/>
  <c r="H10" i="15"/>
  <c r="E10" i="15" s="1"/>
  <c r="H8" i="15"/>
  <c r="E8" i="15" s="1"/>
  <c r="H3" i="15"/>
  <c r="E3" i="15" s="1"/>
  <c r="H18" i="16"/>
  <c r="E18" i="16" s="1"/>
  <c r="H12" i="16"/>
  <c r="E12" i="16" s="1"/>
  <c r="H11" i="16"/>
  <c r="E11" i="16" s="1"/>
  <c r="H6" i="16"/>
  <c r="E6" i="16" s="1"/>
  <c r="H5" i="16"/>
  <c r="E5" i="16" s="1"/>
  <c r="H32" i="16"/>
  <c r="E32" i="16" s="1"/>
  <c r="H19" i="17"/>
  <c r="E19" i="17" s="1"/>
  <c r="H18" i="17"/>
  <c r="E18" i="17" s="1"/>
  <c r="H12" i="17"/>
  <c r="E12" i="17" s="1"/>
  <c r="H9" i="9"/>
  <c r="E9" i="9" s="1"/>
  <c r="H10" i="9"/>
  <c r="E10" i="9" s="1"/>
  <c r="H19" i="9"/>
  <c r="E19" i="9" s="1"/>
  <c r="H22" i="9"/>
  <c r="E22" i="9" s="1"/>
  <c r="H5" i="10"/>
  <c r="E5" i="10" s="1"/>
  <c r="H2" i="13"/>
  <c r="E2" i="13" s="1"/>
  <c r="H3" i="14"/>
  <c r="E3" i="14" s="1"/>
  <c r="H4" i="14"/>
  <c r="E4" i="14" s="1"/>
  <c r="H19" i="14"/>
  <c r="E19" i="14" s="1"/>
  <c r="H31" i="9"/>
  <c r="E31" i="9" s="1"/>
  <c r="H7" i="10"/>
  <c r="E7" i="10" s="1"/>
  <c r="H6" i="10"/>
  <c r="E6" i="10" s="1"/>
  <c r="H21" i="10"/>
  <c r="E21" i="10" s="1"/>
  <c r="H20" i="10"/>
  <c r="E20" i="10" s="1"/>
  <c r="H24" i="11"/>
  <c r="E24" i="11" s="1"/>
  <c r="H26" i="12"/>
  <c r="H23" i="12"/>
  <c r="E23" i="12" s="1"/>
  <c r="H18" i="12"/>
  <c r="E18" i="12" s="1"/>
  <c r="H11" i="12"/>
  <c r="E11" i="12" s="1"/>
  <c r="H15" i="12"/>
  <c r="E15" i="12" s="1"/>
  <c r="H21" i="12"/>
  <c r="E21" i="12" s="1"/>
  <c r="H30" i="15"/>
  <c r="E30" i="15" s="1"/>
  <c r="H24" i="15"/>
  <c r="E24" i="15" s="1"/>
  <c r="H21" i="15"/>
  <c r="E21" i="15" s="1"/>
  <c r="H7" i="15"/>
  <c r="E7" i="15" s="1"/>
  <c r="H28" i="15"/>
  <c r="E28" i="15" s="1"/>
  <c r="H4" i="16"/>
  <c r="E4" i="16" s="1"/>
  <c r="H22" i="17"/>
  <c r="E22" i="17" s="1"/>
  <c r="H17" i="17"/>
  <c r="E17" i="17" s="1"/>
  <c r="H16" i="17"/>
  <c r="E16" i="17" s="1"/>
  <c r="H11" i="17"/>
  <c r="E11" i="17" s="1"/>
  <c r="H10" i="17"/>
  <c r="E10" i="17" s="1"/>
  <c r="H5" i="17"/>
  <c r="E5" i="17" s="1"/>
  <c r="H4" i="17"/>
  <c r="E4" i="17" s="1"/>
  <c r="H3" i="9"/>
  <c r="E3" i="9" s="1"/>
  <c r="H4" i="9"/>
  <c r="E4" i="9" s="1"/>
  <c r="H15" i="9"/>
  <c r="E15" i="9" s="1"/>
  <c r="H16" i="9"/>
  <c r="E16" i="9" s="1"/>
  <c r="H25" i="9"/>
  <c r="E25" i="9" s="1"/>
  <c r="H26" i="9"/>
  <c r="E26" i="9" s="1"/>
  <c r="H12" i="10"/>
  <c r="E12" i="10" s="1"/>
  <c r="H9" i="14"/>
  <c r="E9" i="14" s="1"/>
  <c r="H10" i="14"/>
  <c r="E10" i="14" s="1"/>
  <c r="H25" i="14"/>
  <c r="E25" i="14" s="1"/>
  <c r="H26" i="14"/>
  <c r="E26" i="14" s="1"/>
  <c r="H2" i="15"/>
  <c r="E2" i="15" s="1"/>
  <c r="H15" i="10"/>
  <c r="E15" i="10" s="1"/>
  <c r="H14" i="10"/>
  <c r="E14" i="10" s="1"/>
  <c r="H28" i="10"/>
  <c r="E28" i="10" s="1"/>
  <c r="H27" i="10"/>
  <c r="E27" i="10" s="1"/>
  <c r="H25" i="12"/>
  <c r="E25" i="12" s="1"/>
  <c r="H22" i="12"/>
  <c r="E22" i="12" s="1"/>
  <c r="H17" i="12"/>
  <c r="E17" i="12" s="1"/>
  <c r="H4" i="12"/>
  <c r="E4" i="12" s="1"/>
  <c r="H16" i="14"/>
  <c r="E16" i="14" s="1"/>
  <c r="H32" i="14"/>
  <c r="E32" i="14" s="1"/>
  <c r="H29" i="15"/>
  <c r="E29" i="15" s="1"/>
  <c r="H22" i="15"/>
  <c r="E22" i="15" s="1"/>
  <c r="H20" i="15"/>
  <c r="E20" i="15" s="1"/>
  <c r="H15" i="15"/>
  <c r="E15" i="15" s="1"/>
  <c r="H25" i="16"/>
  <c r="E25" i="16" s="1"/>
  <c r="H20" i="16"/>
  <c r="E20" i="16" s="1"/>
  <c r="H19" i="16"/>
  <c r="E19" i="16" s="1"/>
  <c r="H14" i="16"/>
  <c r="E14" i="16" s="1"/>
  <c r="H13" i="16"/>
  <c r="E13" i="16" s="1"/>
  <c r="H8" i="16"/>
  <c r="E8" i="16" s="1"/>
  <c r="H7" i="16"/>
  <c r="E7" i="16" s="1"/>
  <c r="H27" i="16"/>
  <c r="E27" i="16" s="1"/>
  <c r="H26" i="16"/>
  <c r="E26" i="16" s="1"/>
  <c r="H30" i="17"/>
  <c r="E30" i="17" s="1"/>
  <c r="H29" i="17"/>
  <c r="E29" i="17" s="1"/>
  <c r="H24" i="17"/>
  <c r="E24" i="17" s="1"/>
  <c r="H23" i="17"/>
  <c r="E23" i="17" s="1"/>
  <c r="J34" i="17"/>
  <c r="J34" i="16"/>
  <c r="J34" i="15"/>
  <c r="J34" i="13"/>
  <c r="H27" i="12"/>
  <c r="J34" i="12"/>
  <c r="H7" i="11"/>
  <c r="E7" i="11" s="1"/>
  <c r="H3" i="11"/>
  <c r="E3" i="11" s="1"/>
  <c r="H14" i="11"/>
  <c r="E14" i="11" s="1"/>
  <c r="H25" i="11"/>
  <c r="E25" i="11" s="1"/>
  <c r="H18" i="11"/>
  <c r="E18" i="11" s="1"/>
  <c r="H28" i="11"/>
  <c r="E28" i="11" s="1"/>
  <c r="H27" i="11"/>
  <c r="E27" i="11" s="1"/>
  <c r="H20" i="11"/>
  <c r="E20" i="11" s="1"/>
  <c r="H19" i="11"/>
  <c r="E19" i="11" s="1"/>
  <c r="H12" i="11"/>
  <c r="E12" i="11" s="1"/>
  <c r="H11" i="11"/>
  <c r="E11" i="11" s="1"/>
  <c r="H4" i="11"/>
  <c r="E4" i="11" s="1"/>
  <c r="H26" i="11"/>
  <c r="E26" i="11" s="1"/>
  <c r="H17" i="11"/>
  <c r="E17" i="11" s="1"/>
  <c r="H10" i="11"/>
  <c r="E10" i="11" s="1"/>
  <c r="H21" i="11"/>
  <c r="E21" i="11" s="1"/>
  <c r="H13" i="11"/>
  <c r="E13" i="11" s="1"/>
  <c r="H5" i="11"/>
  <c r="E5" i="11" s="1"/>
  <c r="J34" i="11"/>
  <c r="J34" i="10"/>
  <c r="D23" i="8"/>
  <c r="F23" i="8" s="1"/>
  <c r="H23" i="8" s="1"/>
  <c r="E23" i="8" s="1"/>
  <c r="D24" i="8"/>
  <c r="F24" i="8" s="1"/>
  <c r="H24" i="8" s="1"/>
  <c r="E24" i="8" s="1"/>
  <c r="D25" i="8"/>
  <c r="F25" i="8"/>
  <c r="H25" i="8" s="1"/>
  <c r="E25" i="8" s="1"/>
  <c r="D16" i="8"/>
  <c r="F16" i="8" s="1"/>
  <c r="H16" i="8" s="1"/>
  <c r="E16" i="8" s="1"/>
  <c r="D17" i="8"/>
  <c r="F17" i="8" s="1"/>
  <c r="H17" i="8" s="1"/>
  <c r="E17" i="8" s="1"/>
  <c r="D18" i="8"/>
  <c r="F18" i="8" s="1"/>
  <c r="H18" i="8" s="1"/>
  <c r="E18" i="8" s="1"/>
  <c r="D9" i="8"/>
  <c r="F9" i="8" s="1"/>
  <c r="H9" i="8" s="1"/>
  <c r="E9" i="8" s="1"/>
  <c r="F10" i="8"/>
  <c r="H10" i="8" s="1"/>
  <c r="E10" i="8" s="1"/>
  <c r="D11" i="8"/>
  <c r="F11" i="8"/>
  <c r="H11" i="8" s="1"/>
  <c r="E11" i="8" s="1"/>
  <c r="D12" i="8"/>
  <c r="F12" i="8" s="1"/>
  <c r="H12" i="8" s="1"/>
  <c r="E12" i="8" s="1"/>
  <c r="D2" i="8"/>
  <c r="F2" i="8" s="1"/>
  <c r="D3" i="8"/>
  <c r="F3" i="8" s="1"/>
  <c r="J29" i="8"/>
  <c r="D29" i="8"/>
  <c r="F29" i="8" s="1"/>
  <c r="H29" i="8" s="1"/>
  <c r="E29" i="8" s="1"/>
  <c r="J28" i="8"/>
  <c r="H28" i="8"/>
  <c r="J27" i="8"/>
  <c r="H27" i="8"/>
  <c r="J26" i="8"/>
  <c r="D26" i="8"/>
  <c r="F26" i="8" s="1"/>
  <c r="H26" i="8" s="1"/>
  <c r="E26" i="8" s="1"/>
  <c r="J25" i="8"/>
  <c r="J24" i="8"/>
  <c r="J23" i="8"/>
  <c r="J22" i="8"/>
  <c r="D22" i="8"/>
  <c r="F22" i="8" s="1"/>
  <c r="H22" i="8" s="1"/>
  <c r="E22" i="8" s="1"/>
  <c r="J21" i="8"/>
  <c r="H21" i="8"/>
  <c r="J20" i="8"/>
  <c r="H20" i="8"/>
  <c r="J19" i="8"/>
  <c r="D19" i="8"/>
  <c r="F19" i="8" s="1"/>
  <c r="H19" i="8" s="1"/>
  <c r="E19" i="8" s="1"/>
  <c r="J18" i="8"/>
  <c r="J17" i="8"/>
  <c r="J16" i="8"/>
  <c r="J15" i="8"/>
  <c r="D15" i="8"/>
  <c r="F15" i="8" s="1"/>
  <c r="H15" i="8" s="1"/>
  <c r="E15" i="8" s="1"/>
  <c r="J14" i="8"/>
  <c r="H14" i="8"/>
  <c r="J13" i="8"/>
  <c r="H13" i="8"/>
  <c r="J12" i="8"/>
  <c r="J11" i="8"/>
  <c r="J10" i="8"/>
  <c r="J9" i="8"/>
  <c r="J8" i="8"/>
  <c r="D8" i="8"/>
  <c r="F8" i="8" s="1"/>
  <c r="H8" i="8" s="1"/>
  <c r="E8" i="8" s="1"/>
  <c r="J7" i="8"/>
  <c r="H7" i="8"/>
  <c r="J6" i="8"/>
  <c r="H6" i="8"/>
  <c r="J5" i="8"/>
  <c r="D5" i="8"/>
  <c r="F5" i="8" s="1"/>
  <c r="H5" i="8" s="1"/>
  <c r="E5" i="8" s="1"/>
  <c r="J4" i="8"/>
  <c r="D4" i="8"/>
  <c r="F4" i="8" s="1"/>
  <c r="H4" i="8" s="1"/>
  <c r="E4" i="8" s="1"/>
  <c r="J3" i="8"/>
  <c r="J2" i="8"/>
  <c r="J4" i="2"/>
  <c r="E34" i="13" l="1"/>
  <c r="E34" i="16"/>
  <c r="E34" i="12"/>
  <c r="E34" i="9"/>
  <c r="E34" i="17"/>
  <c r="E34" i="18"/>
  <c r="E34" i="15"/>
  <c r="E34" i="14"/>
  <c r="E34" i="11"/>
  <c r="E34" i="10"/>
  <c r="H3" i="8"/>
  <c r="E3" i="8" s="1"/>
  <c r="H2" i="8"/>
  <c r="E2" i="8" s="1"/>
  <c r="J34" i="8"/>
  <c r="J6" i="2"/>
  <c r="J8" i="2"/>
  <c r="J5" i="2"/>
  <c r="J2" i="2"/>
  <c r="J3" i="2"/>
  <c r="J7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C6" i="5"/>
  <c r="D18" i="2"/>
  <c r="F18" i="2" s="1"/>
  <c r="H18" i="2" s="1"/>
  <c r="E18" i="2" s="1"/>
  <c r="D19" i="2"/>
  <c r="F19" i="2" s="1"/>
  <c r="H19" i="2" s="1"/>
  <c r="E19" i="2" s="1"/>
  <c r="D20" i="2"/>
  <c r="F20" i="2" s="1"/>
  <c r="D21" i="2"/>
  <c r="F21" i="2" s="1"/>
  <c r="H21" i="2" s="1"/>
  <c r="E21" i="2" s="1"/>
  <c r="D22" i="2"/>
  <c r="F22" i="2" s="1"/>
  <c r="H22" i="2" s="1"/>
  <c r="E22" i="2" s="1"/>
  <c r="D25" i="2"/>
  <c r="F25" i="2" s="1"/>
  <c r="D26" i="2"/>
  <c r="F26" i="2" s="1"/>
  <c r="D27" i="2"/>
  <c r="F27" i="2" s="1"/>
  <c r="D28" i="2"/>
  <c r="F28" i="2" s="1"/>
  <c r="D29" i="2"/>
  <c r="F29" i="2" s="1"/>
  <c r="D32" i="2"/>
  <c r="F32" i="2" s="1"/>
  <c r="F12" i="2"/>
  <c r="F14" i="2"/>
  <c r="F15" i="2"/>
  <c r="D5" i="2"/>
  <c r="F5" i="2" s="1"/>
  <c r="D6" i="2"/>
  <c r="F6" i="2" s="1"/>
  <c r="D7" i="2"/>
  <c r="F7" i="2" s="1"/>
  <c r="D8" i="2"/>
  <c r="F8" i="2" s="1"/>
  <c r="D4" i="2"/>
  <c r="F4" i="2" s="1"/>
  <c r="F13" i="2"/>
  <c r="H13" i="2" l="1"/>
  <c r="E13" i="2" s="1"/>
  <c r="H14" i="2"/>
  <c r="E14" i="2" s="1"/>
  <c r="H29" i="2"/>
  <c r="E29" i="2" s="1"/>
  <c r="H28" i="2"/>
  <c r="E28" i="2" s="1"/>
  <c r="H26" i="2"/>
  <c r="E26" i="2" s="1"/>
  <c r="E34" i="8"/>
  <c r="J34" i="2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C7" i="5" s="1"/>
  <c r="H27" i="2"/>
  <c r="E27" i="2" s="1"/>
  <c r="H20" i="2"/>
  <c r="E20" i="2" s="1"/>
  <c r="H15" i="2"/>
  <c r="E15" i="2" s="1"/>
  <c r="H32" i="2"/>
  <c r="E32" i="2" s="1"/>
  <c r="H25" i="2"/>
  <c r="E25" i="2" s="1"/>
  <c r="H11" i="2"/>
  <c r="E11" i="2" s="1"/>
  <c r="H12" i="2"/>
  <c r="E12" i="2" s="1"/>
  <c r="H7" i="2"/>
  <c r="E7" i="2" s="1"/>
  <c r="H6" i="2"/>
  <c r="E6" i="2" s="1"/>
  <c r="H8" i="2"/>
  <c r="E8" i="2" s="1"/>
  <c r="H5" i="2"/>
  <c r="E5" i="2" s="1"/>
  <c r="H4" i="2"/>
  <c r="E4" i="2" s="1"/>
  <c r="E34" i="2" l="1"/>
  <c r="C11" i="5" s="1"/>
  <c r="C12" i="5" l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8" i="5" s="1"/>
</calcChain>
</file>

<file path=xl/sharedStrings.xml><?xml version="1.0" encoding="utf-8"?>
<sst xmlns="http://schemas.openxmlformats.org/spreadsheetml/2006/main" count="431" uniqueCount="41">
  <si>
    <t>Datum</t>
  </si>
  <si>
    <t>Kommen</t>
  </si>
  <si>
    <t>Gehen</t>
  </si>
  <si>
    <t>Pause</t>
  </si>
  <si>
    <t>Soll</t>
  </si>
  <si>
    <t>Ist/Soll Vergleich</t>
  </si>
  <si>
    <t>Überstunden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</si>
  <si>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</si>
  <si>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</si>
  <si>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</si>
  <si>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</si>
  <si>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</si>
  <si>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</si>
  <si>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</si>
  <si>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</si>
  <si>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</si>
  <si>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</si>
  <si>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</si>
  <si>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</si>
  <si>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</si>
  <si>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Resturlaub</t>
  </si>
  <si>
    <t>Urlaub gesamt:</t>
  </si>
  <si>
    <t>Übertrag Vorjahr (Stunden):</t>
  </si>
  <si>
    <t>Arbeitszeit</t>
  </si>
  <si>
    <t>Überstunden im Monat:</t>
  </si>
  <si>
    <t>Ü-Std.</t>
  </si>
  <si>
    <t>Feiertag</t>
  </si>
  <si>
    <t>Urlaub</t>
  </si>
  <si>
    <t>Weiterbildung</t>
  </si>
  <si>
    <t>Krank</t>
  </si>
  <si>
    <t>auf Arbeit</t>
  </si>
  <si>
    <t>An-/Abwesend</t>
  </si>
  <si>
    <t>Urlaubsauswertung</t>
  </si>
  <si>
    <t>Urlaub aktuelles Jahr:</t>
  </si>
  <si>
    <t>Resturlaub Vorjahr:</t>
  </si>
  <si>
    <t>Tage</t>
  </si>
  <si>
    <t>Stunden</t>
  </si>
  <si>
    <t>Soll Arbeitszeit:</t>
  </si>
  <si>
    <t>Resturlaub aktuelles Jahr:</t>
  </si>
  <si>
    <t>Überstunden aktuell:</t>
  </si>
  <si>
    <t>Version 1.0 /01.01.2022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</si>
</sst>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20" fontId="0" fillId="0" borderId="0" xfId="0" applyNumberFormat="1" applyAlignment="1">
      <alignment horizontal="center" vertical="center"/>
    </xf>
    <xf numFmtId="20" fontId="0" fillId="0" borderId="0" xfId="0" applyNumberFormat="1"/>
    <xf numFmtId="164" fontId="3" fillId="3" borderId="0" xfId="0" applyNumberFormat="1" applyFont="1" applyFill="1"/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20" fontId="4" fillId="3" borderId="0" xfId="0" applyNumberFormat="1" applyFont="1" applyFill="1"/>
    <xf numFmtId="0" fontId="0" fillId="0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20" fontId="0" fillId="0" borderId="0" xfId="0" applyNumberFormat="1" applyAlignment="1">
      <alignment horizontal="right"/>
    </xf>
    <xf numFmtId="1" fontId="0" fillId="0" borderId="0" xfId="0" applyNumberFormat="1" applyAlignment="1">
      <alignment horizontal="center" vertical="center"/>
    </xf>
    <xf numFmtId="20" fontId="5" fillId="2" borderId="1" xfId="1" applyNumberFormat="1" applyFont="1" applyBorder="1" applyAlignment="1">
      <alignment horizontal="center" vertical="center"/>
    </xf>
    <xf numFmtId="0" fontId="5" fillId="2" borderId="1" xfId="1" applyFont="1" applyBorder="1" applyAlignment="1">
      <alignment horizontal="center"/>
    </xf>
    <xf numFmtId="20" fontId="5" fillId="2" borderId="1" xfId="1" applyNumberFormat="1" applyFont="1" applyBorder="1" applyAlignment="1" applyProtection="1">
      <alignment horizontal="center" vertical="center"/>
    </xf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6" xfId="0" applyNumberFormat="1" applyBorder="1"/>
    <xf numFmtId="0" fontId="0" fillId="0" borderId="6" xfId="0" applyBorder="1"/>
    <xf numFmtId="0" fontId="0" fillId="4" borderId="5" xfId="0" applyFill="1" applyBorder="1"/>
    <xf numFmtId="1" fontId="0" fillId="4" borderId="1" xfId="0" applyNumberFormat="1" applyFill="1" applyBorder="1"/>
    <xf numFmtId="0" fontId="0" fillId="4" borderId="6" xfId="0" applyFill="1" applyBorder="1"/>
    <xf numFmtId="0" fontId="0" fillId="4" borderId="7" xfId="0" applyFill="1" applyBorder="1"/>
    <xf numFmtId="2" fontId="0" fillId="4" borderId="8" xfId="0" applyNumberFormat="1" applyFill="1" applyBorder="1"/>
    <xf numFmtId="0" fontId="0" fillId="4" borderId="9" xfId="0" applyFill="1" applyBorder="1"/>
    <xf numFmtId="0" fontId="0" fillId="5" borderId="5" xfId="0" applyFill="1" applyBorder="1"/>
    <xf numFmtId="20" fontId="0" fillId="5" borderId="1" xfId="0" applyNumberFormat="1" applyFill="1" applyBorder="1"/>
    <xf numFmtId="0" fontId="0" fillId="5" borderId="6" xfId="0" applyFill="1" applyBorder="1"/>
    <xf numFmtId="0" fontId="0" fillId="5" borderId="1" xfId="0" applyFill="1" applyBorder="1"/>
    <xf numFmtId="2" fontId="0" fillId="5" borderId="1" xfId="0" applyNumberFormat="1" applyFill="1" applyBorder="1"/>
    <xf numFmtId="1" fontId="0" fillId="5" borderId="6" xfId="0" applyNumberFormat="1" applyFill="1" applyBorder="1"/>
    <xf numFmtId="0" fontId="0" fillId="5" borderId="7" xfId="0" applyFill="1" applyBorder="1"/>
    <xf numFmtId="2" fontId="0" fillId="5" borderId="8" xfId="0" applyNumberFormat="1" applyFill="1" applyBorder="1"/>
    <xf numFmtId="1" fontId="0" fillId="5" borderId="9" xfId="0" applyNumberFormat="1" applyFill="1" applyBorder="1"/>
    <xf numFmtId="0" fontId="5" fillId="2" borderId="1" xfId="1" applyFont="1" applyBorder="1" applyAlignment="1" applyProtection="1">
      <alignment horizontal="center"/>
    </xf>
    <xf numFmtId="20" fontId="5" fillId="3" borderId="0" xfId="0" applyNumberFormat="1" applyFont="1" applyFill="1"/>
    <xf numFmtId="0" fontId="0" fillId="0" borderId="0" xfId="0" applyAlignment="1">
      <alignment horizontal="right" vertical="center"/>
    </xf>
  </cellXfs>
  <cellStyles count="2">
    <cellStyle name="Neutral" xfId="1" builtinId="28"/>
    <cellStyle name="Standard" xfId="0" builtinId="0"/>
  </cellStyles>
  <dxfs count="2">
    <dxf>
      <font>
        <b/>
        <i val="0"/>
        <color rgb="FF9C0006"/>
      </font>
      <fill>
        <patternFill patternType="solid">
          <bgColor theme="9" tint="0.59996337778862885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615F-834E-4F6E-9791-5268C6AAA2E9}">
  <dimension ref="B1:D26"/>
  <sheetViews>
    <sheetView tabSelected="1" workbookViewId="0"/>
  </sheetViews>
  <sheetFormatPr baseColWidth="10" defaultRowHeight="15" x14ac:dyDescent="0.25"/>
  <cols>
    <col min="2" max="2" width="26.42578125" customWidth="1"/>
    <col min="3" max="3" width="15.7109375" customWidth="1"/>
  </cols>
  <sheetData>
    <row r="1" spans="2:4" ht="15.75" thickBot="1" x14ac:dyDescent="0.3"/>
    <row r="2" spans="2:4" x14ac:dyDescent="0.25">
      <c r="B2" s="21" t="s">
        <v>22</v>
      </c>
      <c r="C2" s="22">
        <v>0</v>
      </c>
      <c r="D2" s="23" t="s">
        <v>36</v>
      </c>
    </row>
    <row r="3" spans="2:4" x14ac:dyDescent="0.25">
      <c r="B3" s="33" t="s">
        <v>37</v>
      </c>
      <c r="C3" s="34">
        <v>0.25</v>
      </c>
      <c r="D3" s="35" t="s">
        <v>36</v>
      </c>
    </row>
    <row r="4" spans="2:4" x14ac:dyDescent="0.25">
      <c r="B4" s="24" t="s">
        <v>33</v>
      </c>
      <c r="C4" s="19">
        <v>25</v>
      </c>
      <c r="D4" s="26" t="s">
        <v>35</v>
      </c>
    </row>
    <row r="5" spans="2:4" x14ac:dyDescent="0.25">
      <c r="B5" s="33" t="s">
        <v>34</v>
      </c>
      <c r="C5" s="36">
        <v>0</v>
      </c>
      <c r="D5" s="35" t="s">
        <v>35</v>
      </c>
    </row>
    <row r="6" spans="2:4" x14ac:dyDescent="0.25">
      <c r="B6" s="24" t="s">
        <v>21</v>
      </c>
      <c r="C6" s="19">
        <f>SUM(C4:C5)</f>
        <v>25</v>
      </c>
      <c r="D6" s="26" t="s">
        <v>35</v>
      </c>
    </row>
    <row r="7" spans="2:4" x14ac:dyDescent="0.25">
      <c r="B7" s="27" t="s">
        <v>38</v>
      </c>
      <c r="C7" s="28">
        <f>D22</f>
        <v>0</v>
      </c>
      <c r="D7" s="29" t="s">
        <v>35</v>
      </c>
    </row>
    <row r="8" spans="2:4" ht="15.75" thickBot="1" x14ac:dyDescent="0.3">
      <c r="B8" s="30" t="s">
        <v>39</v>
      </c>
      <c r="C8" s="31">
        <f>C22</f>
        <v>8.3333333333410309E-2</v>
      </c>
      <c r="D8" s="32" t="s">
        <v>36</v>
      </c>
    </row>
    <row r="9" spans="2:4" ht="15.75" thickBot="1" x14ac:dyDescent="0.3"/>
    <row r="10" spans="2:4" x14ac:dyDescent="0.25">
      <c r="B10" s="21" t="s">
        <v>7</v>
      </c>
      <c r="C10" s="22" t="s">
        <v>6</v>
      </c>
      <c r="D10" s="23" t="s">
        <v>20</v>
      </c>
    </row>
    <row r="11" spans="2:4" x14ac:dyDescent="0.25">
      <c r="B11" s="24" t="s">
        <v>8</v>
      </c>
      <c r="C11" s="20">
        <f>Januar!$E$34+C2</f>
        <v>-1.4999999999999896</v>
      </c>
      <c r="D11" s="25">
        <f>$C$6-Januar!$J$34</f>
        <v>25</v>
      </c>
    </row>
    <row r="12" spans="2:4" x14ac:dyDescent="0.25">
      <c r="B12" s="33" t="s">
        <v>9</v>
      </c>
      <c r="C12" s="37">
        <f>Februar!$E$34+C11</f>
        <v>-4.6666666666666528</v>
      </c>
      <c r="D12" s="38">
        <f>D11-Februar!$J$34</f>
        <v>24</v>
      </c>
    </row>
    <row r="13" spans="2:4" x14ac:dyDescent="0.25">
      <c r="B13" s="24" t="s">
        <v>10</v>
      </c>
      <c r="C13" s="20">
        <f>März!$E$34+C12</f>
        <v>-3.8333333333333144</v>
      </c>
      <c r="D13" s="25">
        <f>D12-März!$J$34</f>
        <v>24</v>
      </c>
    </row>
    <row r="14" spans="2:4" x14ac:dyDescent="0.25">
      <c r="B14" s="33" t="s">
        <v>11</v>
      </c>
      <c r="C14" s="37">
        <f>April!$E$34+C13</f>
        <v>0.58333333333335702</v>
      </c>
      <c r="D14" s="38">
        <f>D13-April!$J$34</f>
        <v>24</v>
      </c>
    </row>
    <row r="15" spans="2:4" x14ac:dyDescent="0.25">
      <c r="B15" s="24" t="s">
        <v>12</v>
      </c>
      <c r="C15" s="20">
        <f>Mai!$E$34+C14</f>
        <v>10.083333333333364</v>
      </c>
      <c r="D15" s="25">
        <f>D14-Mai!$J$34</f>
        <v>23</v>
      </c>
    </row>
    <row r="16" spans="2:4" x14ac:dyDescent="0.25">
      <c r="B16" s="33" t="s">
        <v>13</v>
      </c>
      <c r="C16" s="37">
        <f>Juni!$E$34+C15</f>
        <v>16.41666666666671</v>
      </c>
      <c r="D16" s="38">
        <f>D15-Juni!$J$34</f>
        <v>22</v>
      </c>
    </row>
    <row r="17" spans="2:4" x14ac:dyDescent="0.25">
      <c r="B17" s="24" t="s">
        <v>14</v>
      </c>
      <c r="C17" s="20">
        <f>Juli!$E$34+C16</f>
        <v>10.91666666666671</v>
      </c>
      <c r="D17" s="25">
        <f>D16-Juli!$J$34</f>
        <v>7</v>
      </c>
    </row>
    <row r="18" spans="2:4" x14ac:dyDescent="0.25">
      <c r="B18" s="33" t="s">
        <v>15</v>
      </c>
      <c r="C18" s="37">
        <f>August!$E$34+C17</f>
        <v>15.250000000000053</v>
      </c>
      <c r="D18" s="38">
        <f>D17-August!$J$34</f>
        <v>7</v>
      </c>
    </row>
    <row r="19" spans="2:4" x14ac:dyDescent="0.25">
      <c r="B19" s="24" t="s">
        <v>16</v>
      </c>
      <c r="C19" s="20">
        <f>September!$E$34+C18</f>
        <v>0.41666666666671404</v>
      </c>
      <c r="D19" s="25">
        <f>D18-September!$J$34</f>
        <v>2</v>
      </c>
    </row>
    <row r="20" spans="2:4" x14ac:dyDescent="0.25">
      <c r="B20" s="33" t="s">
        <v>17</v>
      </c>
      <c r="C20" s="37">
        <f>Oktober!$E$34+C19</f>
        <v>-1.4166666666666092</v>
      </c>
      <c r="D20" s="38">
        <f>D19-Oktober!$J$34</f>
        <v>2</v>
      </c>
    </row>
    <row r="21" spans="2:4" x14ac:dyDescent="0.25">
      <c r="B21" s="24" t="s">
        <v>18</v>
      </c>
      <c r="C21" s="20">
        <f>November!$E$34+C20</f>
        <v>17.3333333333334</v>
      </c>
      <c r="D21" s="25">
        <f>D20-November!$J$34</f>
        <v>2</v>
      </c>
    </row>
    <row r="22" spans="2:4" ht="15.75" thickBot="1" x14ac:dyDescent="0.3">
      <c r="B22" s="39" t="s">
        <v>19</v>
      </c>
      <c r="C22" s="40">
        <f>Dezember!$E$34+C21</f>
        <v>8.3333333333410309E-2</v>
      </c>
      <c r="D22" s="41">
        <f>D21-Dezember!$J$34</f>
        <v>0</v>
      </c>
    </row>
    <row r="26" spans="2:4" x14ac:dyDescent="0.25">
      <c r="B26" t="s">
        <v>40</v>
      </c>
    </row>
  </sheetData>
  <sheetProtection sheet="1" objects="1" scenarios="1"/>
  <protectedRanges>
    <protectedRange sqref="C2:C6" name="Bereich1"/>
  </protectedRanges>
  <conditionalFormatting sqref="C7">
    <cfRule type="cellIs" dxfId="1" priority="5" operator="lessThan">
      <formula>0</formula>
    </cfRule>
  </conditionalFormatting>
  <conditionalFormatting sqref="C8">
    <cfRule type="cellIs" dxfId="0" priority="1" operator="lessThan">
      <formula>0</formula>
    </cfRule>
  </conditionalFormatting>
  <pageMargins left="0.7" right="0.7" top="0.78740157499999996" bottom="0.78740157499999996" header="0.3" footer="0.3"/>
  <pageSetup paperSize="9" orientation="portrait" verticalDpi="0" r:id="rId1"/>
  <ignoredErrors>
    <ignoredError sqref="C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BFF15-5780-43D3-8363-09F2D6ED4E00}">
  <dimension ref="A1:K34"/>
  <sheetViews>
    <sheetView topLeftCell="A13" workbookViewId="0">
      <selection activeCell="I23" sqref="I23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44805</v>
      </c>
      <c r="B2" s="16">
        <v>0.5625</v>
      </c>
      <c r="C2" s="16">
        <v>0.83333333333333337</v>
      </c>
      <c r="D2" s="4" t="str">
        <f t="shared" ref="D2" si="0">IF(I2="auf Arbeit","00:30","00:00")</f>
        <v>00:30</v>
      </c>
      <c r="E2" s="12">
        <f t="shared" ref="E2" si="1">H2*24</f>
        <v>0</v>
      </c>
      <c r="F2" s="4">
        <f t="shared" ref="F2" si="2">C2-B2-D2</f>
        <v>0.25000000000000006</v>
      </c>
      <c r="G2" s="14">
        <f>IF(I2="auf Arbeit",Jahresübersicht!$C$3,IF(I2="Überstunden",Jahresübersicht!$C$3,"00:00"))</f>
        <v>0.25</v>
      </c>
      <c r="H2" s="5">
        <f t="shared" ref="H2" si="3">F2-G2</f>
        <v>0</v>
      </c>
      <c r="I2" s="17" t="s">
        <v>30</v>
      </c>
      <c r="J2" s="15" t="str">
        <f t="shared" ref="J2:J3" si="4">IF(I2="Urlaub","1","0")</f>
        <v>0</v>
      </c>
      <c r="K2" s="5"/>
    </row>
    <row r="3" spans="1:11" s="10" customFormat="1" x14ac:dyDescent="0.25">
      <c r="A3" s="3">
        <v>44806</v>
      </c>
      <c r="B3" s="16">
        <v>0.39583333333333331</v>
      </c>
      <c r="C3" s="16">
        <v>0.625</v>
      </c>
      <c r="D3" s="4" t="str">
        <f t="shared" ref="D3:D31" si="5">IF(I3="auf Arbeit","00:30","00:00")</f>
        <v>00:30</v>
      </c>
      <c r="E3" s="12">
        <f t="shared" ref="E3:E31" si="6">H3*24</f>
        <v>-0.99999999999999978</v>
      </c>
      <c r="F3" s="4">
        <f t="shared" ref="F3:F31" si="7">C3-B3-D3</f>
        <v>0.20833333333333334</v>
      </c>
      <c r="G3" s="14">
        <f>IF(I3="auf Arbeit",Jahresübersicht!$C$3,IF(I3="Überstunden",Jahresübersicht!$C$3,"00:00"))</f>
        <v>0.25</v>
      </c>
      <c r="H3" s="5">
        <f t="shared" ref="H3:H31" si="8">F3-G3</f>
        <v>-4.1666666666666657E-2</v>
      </c>
      <c r="I3" s="17" t="s">
        <v>30</v>
      </c>
      <c r="J3" s="15" t="str">
        <f t="shared" si="4"/>
        <v>0</v>
      </c>
      <c r="K3"/>
    </row>
    <row r="4" spans="1:11" s="10" customFormat="1" x14ac:dyDescent="0.25">
      <c r="A4" s="6">
        <v>44807</v>
      </c>
      <c r="B4" s="7"/>
      <c r="C4" s="7"/>
      <c r="D4" s="7"/>
      <c r="E4" s="7"/>
      <c r="F4" s="7"/>
      <c r="G4" s="14" t="str">
        <f>IF(I4="auf Arbeit",Jahresübersicht!$C$3,IF(I4="Überstunden",Jahresübersicht!$C$3,"00:00"))</f>
        <v>00:00</v>
      </c>
      <c r="H4" s="7"/>
      <c r="I4" s="9"/>
      <c r="J4" s="15" t="str">
        <f>IF(I4="Urlaub","1","0")</f>
        <v>0</v>
      </c>
    </row>
    <row r="5" spans="1:11" s="10" customFormat="1" x14ac:dyDescent="0.25">
      <c r="A5" s="6">
        <v>44808</v>
      </c>
      <c r="B5" s="7"/>
      <c r="C5" s="7"/>
      <c r="D5" s="7"/>
      <c r="E5" s="7"/>
      <c r="F5" s="7"/>
      <c r="G5" s="14" t="str">
        <f>IF(I5="auf Arbeit",Jahresübersicht!$C$3,IF(I5="Überstunden",Jahresübersicht!$C$3,"00:00"))</f>
        <v>00:00</v>
      </c>
      <c r="H5" s="7"/>
      <c r="I5" s="9"/>
      <c r="J5" s="15" t="str">
        <f>IF(I5="Urlaub","1","0")</f>
        <v>0</v>
      </c>
    </row>
    <row r="6" spans="1:11" s="10" customFormat="1" x14ac:dyDescent="0.25">
      <c r="A6" s="3">
        <v>44809</v>
      </c>
      <c r="B6" s="16">
        <v>0.3263888888888889</v>
      </c>
      <c r="C6" s="16">
        <v>0.58333333333333337</v>
      </c>
      <c r="D6" s="4" t="str">
        <f t="shared" si="5"/>
        <v>00:30</v>
      </c>
      <c r="E6" s="12">
        <f t="shared" si="6"/>
        <v>-0.33333333333333282</v>
      </c>
      <c r="F6" s="4">
        <f t="shared" si="7"/>
        <v>0.23611111111111113</v>
      </c>
      <c r="G6" s="14">
        <f>IF(I6="auf Arbeit",Jahresübersicht!$C$3,IF(I6="Überstunden",Jahresübersicht!$C$3,"00:00"))</f>
        <v>0.25</v>
      </c>
      <c r="H6" s="5">
        <f t="shared" si="8"/>
        <v>-1.3888888888888867E-2</v>
      </c>
      <c r="I6" s="17" t="s">
        <v>30</v>
      </c>
      <c r="J6" s="15" t="str">
        <f t="shared" ref="J6:J29" si="9">IF(I6="Urlaub","1","0")</f>
        <v>0</v>
      </c>
      <c r="K6"/>
    </row>
    <row r="7" spans="1:11" s="10" customFormat="1" x14ac:dyDescent="0.25">
      <c r="A7" s="3">
        <v>44810</v>
      </c>
      <c r="B7" s="16">
        <v>0.54166666666666663</v>
      </c>
      <c r="C7" s="16">
        <v>0.8125</v>
      </c>
      <c r="D7" s="4" t="str">
        <f t="shared" si="5"/>
        <v>00:30</v>
      </c>
      <c r="E7" s="12">
        <f t="shared" si="6"/>
        <v>0</v>
      </c>
      <c r="F7" s="4">
        <f t="shared" si="7"/>
        <v>0.25000000000000006</v>
      </c>
      <c r="G7" s="14">
        <f>IF(I7="auf Arbeit",Jahresübersicht!$C$3,IF(I7="Überstunden",Jahresübersicht!$C$3,"00:00"))</f>
        <v>0.25</v>
      </c>
      <c r="H7" s="5">
        <f t="shared" si="8"/>
        <v>0</v>
      </c>
      <c r="I7" s="17" t="s">
        <v>30</v>
      </c>
      <c r="J7" s="15" t="str">
        <f t="shared" si="9"/>
        <v>0</v>
      </c>
      <c r="K7"/>
    </row>
    <row r="8" spans="1:11" s="10" customFormat="1" x14ac:dyDescent="0.25">
      <c r="A8" s="3">
        <v>44811</v>
      </c>
      <c r="B8" s="16">
        <v>0.33333333333333331</v>
      </c>
      <c r="C8" s="16">
        <v>0.54166666666666663</v>
      </c>
      <c r="D8" s="4" t="str">
        <f t="shared" si="5"/>
        <v>00:30</v>
      </c>
      <c r="E8" s="12">
        <f t="shared" si="6"/>
        <v>-1.5000000000000007</v>
      </c>
      <c r="F8" s="4">
        <f t="shared" si="7"/>
        <v>0.18749999999999997</v>
      </c>
      <c r="G8" s="14">
        <f>IF(I8="auf Arbeit",Jahresübersicht!$C$3,IF(I8="Überstunden",Jahresübersicht!$C$3,"00:00"))</f>
        <v>0.25</v>
      </c>
      <c r="H8" s="5">
        <f t="shared" si="8"/>
        <v>-6.2500000000000028E-2</v>
      </c>
      <c r="I8" s="17" t="s">
        <v>30</v>
      </c>
      <c r="J8" s="15" t="str">
        <f t="shared" si="9"/>
        <v>0</v>
      </c>
      <c r="K8"/>
    </row>
    <row r="9" spans="1:11" s="10" customFormat="1" x14ac:dyDescent="0.25">
      <c r="A9" s="3">
        <v>44812</v>
      </c>
      <c r="B9" s="16">
        <v>0.58333333333333337</v>
      </c>
      <c r="C9" s="16">
        <v>0.83333333333333337</v>
      </c>
      <c r="D9" s="4" t="str">
        <f t="shared" si="5"/>
        <v>00:30</v>
      </c>
      <c r="E9" s="12">
        <f t="shared" si="6"/>
        <v>-0.50000000000000022</v>
      </c>
      <c r="F9" s="4">
        <f t="shared" si="7"/>
        <v>0.22916666666666666</v>
      </c>
      <c r="G9" s="14">
        <f>IF(I9="auf Arbeit",Jahresübersicht!$C$3,IF(I9="Überstunden",Jahresübersicht!$C$3,"00:00"))</f>
        <v>0.25</v>
      </c>
      <c r="H9" s="5">
        <f t="shared" si="8"/>
        <v>-2.0833333333333343E-2</v>
      </c>
      <c r="I9" s="17" t="s">
        <v>30</v>
      </c>
      <c r="J9" s="15" t="str">
        <f t="shared" si="9"/>
        <v>0</v>
      </c>
      <c r="K9"/>
    </row>
    <row r="10" spans="1:11" s="10" customFormat="1" x14ac:dyDescent="0.25">
      <c r="A10" s="3">
        <v>44813</v>
      </c>
      <c r="B10" s="16">
        <v>0.375</v>
      </c>
      <c r="C10" s="16">
        <v>0.60416666666666663</v>
      </c>
      <c r="D10" s="4" t="str">
        <f t="shared" si="5"/>
        <v>00:30</v>
      </c>
      <c r="E10" s="12">
        <f t="shared" si="6"/>
        <v>-1.0000000000000011</v>
      </c>
      <c r="F10" s="4">
        <f t="shared" si="7"/>
        <v>0.20833333333333329</v>
      </c>
      <c r="G10" s="14">
        <f>IF(I10="auf Arbeit",Jahresübersicht!$C$3,IF(I10="Überstunden",Jahresübersicht!$C$3,"00:00"))</f>
        <v>0.25</v>
      </c>
      <c r="H10" s="5">
        <f t="shared" si="8"/>
        <v>-4.1666666666666713E-2</v>
      </c>
      <c r="I10" s="17" t="s">
        <v>30</v>
      </c>
      <c r="J10" s="15" t="str">
        <f t="shared" si="9"/>
        <v>0</v>
      </c>
      <c r="K10"/>
    </row>
    <row r="11" spans="1:11" s="10" customFormat="1" x14ac:dyDescent="0.25">
      <c r="A11" s="6">
        <v>44814</v>
      </c>
      <c r="B11" s="7"/>
      <c r="C11" s="7"/>
      <c r="D11" s="7"/>
      <c r="E11" s="7"/>
      <c r="F11" s="7"/>
      <c r="G11" s="14" t="str">
        <f>IF(I11="auf Arbeit",Jahresübersicht!$C$3,IF(I11="Überstunden",Jahresübersicht!$C$3,"00:00"))</f>
        <v>00:00</v>
      </c>
      <c r="H11" s="7"/>
      <c r="I11" s="9"/>
      <c r="J11" s="15" t="str">
        <f t="shared" si="9"/>
        <v>0</v>
      </c>
    </row>
    <row r="12" spans="1:11" s="10" customFormat="1" x14ac:dyDescent="0.25">
      <c r="A12" s="6">
        <v>44815</v>
      </c>
      <c r="B12" s="7"/>
      <c r="C12" s="7"/>
      <c r="D12" s="7"/>
      <c r="E12" s="7"/>
      <c r="F12" s="7"/>
      <c r="G12" s="14" t="str">
        <f>IF(I12="auf Arbeit",Jahresübersicht!$C$3,IF(I12="Überstunden",Jahresübersicht!$C$3,"00:00"))</f>
        <v>00:00</v>
      </c>
      <c r="H12" s="7"/>
      <c r="I12" s="9"/>
      <c r="J12" s="15" t="str">
        <f t="shared" si="9"/>
        <v>0</v>
      </c>
    </row>
    <row r="13" spans="1:11" s="10" customFormat="1" x14ac:dyDescent="0.25">
      <c r="A13" s="3">
        <v>44816</v>
      </c>
      <c r="B13" s="16">
        <v>0.3125</v>
      </c>
      <c r="C13" s="16">
        <v>0.60416666666666663</v>
      </c>
      <c r="D13" s="4" t="str">
        <f t="shared" si="5"/>
        <v>00:30</v>
      </c>
      <c r="E13" s="12">
        <f t="shared" si="6"/>
        <v>0.49999999999999956</v>
      </c>
      <c r="F13" s="4">
        <f t="shared" si="7"/>
        <v>0.27083333333333331</v>
      </c>
      <c r="G13" s="14">
        <f>IF(I13="auf Arbeit",Jahresübersicht!$C$3,IF(I13="Überstunden",Jahresübersicht!$C$3,"00:00"))</f>
        <v>0.25</v>
      </c>
      <c r="H13" s="5">
        <f t="shared" si="8"/>
        <v>2.0833333333333315E-2</v>
      </c>
      <c r="I13" s="17" t="s">
        <v>30</v>
      </c>
      <c r="J13" s="15" t="str">
        <f t="shared" si="9"/>
        <v>0</v>
      </c>
      <c r="K13"/>
    </row>
    <row r="14" spans="1:11" s="10" customFormat="1" x14ac:dyDescent="0.25">
      <c r="A14" s="3">
        <v>44817</v>
      </c>
      <c r="B14" s="16">
        <v>0.5625</v>
      </c>
      <c r="C14" s="16">
        <v>0.79166666666666663</v>
      </c>
      <c r="D14" s="4" t="str">
        <f t="shared" si="5"/>
        <v>00:30</v>
      </c>
      <c r="E14" s="12">
        <f t="shared" si="6"/>
        <v>-1.0000000000000011</v>
      </c>
      <c r="F14" s="4">
        <f t="shared" si="7"/>
        <v>0.20833333333333329</v>
      </c>
      <c r="G14" s="14">
        <f>IF(I14="auf Arbeit",Jahresübersicht!$C$3,IF(I14="Überstunden",Jahresübersicht!$C$3,"00:00"))</f>
        <v>0.25</v>
      </c>
      <c r="H14" s="5">
        <f t="shared" si="8"/>
        <v>-4.1666666666666713E-2</v>
      </c>
      <c r="I14" s="17" t="s">
        <v>30</v>
      </c>
      <c r="J14" s="15" t="str">
        <f t="shared" si="9"/>
        <v>0</v>
      </c>
      <c r="K14"/>
    </row>
    <row r="15" spans="1:11" s="10" customFormat="1" x14ac:dyDescent="0.25">
      <c r="A15" s="3">
        <v>44818</v>
      </c>
      <c r="B15" s="16">
        <v>0.3125</v>
      </c>
      <c r="C15" s="16">
        <v>0.58333333333333337</v>
      </c>
      <c r="D15" s="4" t="str">
        <f t="shared" si="5"/>
        <v>00:30</v>
      </c>
      <c r="E15" s="12">
        <f t="shared" si="6"/>
        <v>0</v>
      </c>
      <c r="F15" s="4">
        <f t="shared" si="7"/>
        <v>0.25000000000000006</v>
      </c>
      <c r="G15" s="14">
        <f>IF(I15="auf Arbeit",Jahresübersicht!$C$3,IF(I15="Überstunden",Jahresübersicht!$C$3,"00:00"))</f>
        <v>0.25</v>
      </c>
      <c r="H15" s="5">
        <f t="shared" si="8"/>
        <v>0</v>
      </c>
      <c r="I15" s="17" t="s">
        <v>30</v>
      </c>
      <c r="J15" s="15" t="str">
        <f t="shared" si="9"/>
        <v>0</v>
      </c>
      <c r="K15"/>
    </row>
    <row r="16" spans="1:11" s="10" customFormat="1" x14ac:dyDescent="0.25">
      <c r="A16" s="3">
        <v>44819</v>
      </c>
      <c r="B16" s="16">
        <v>0.5625</v>
      </c>
      <c r="C16" s="16">
        <v>0.79166666666666663</v>
      </c>
      <c r="D16" s="4" t="str">
        <f t="shared" si="5"/>
        <v>00:30</v>
      </c>
      <c r="E16" s="12">
        <f t="shared" si="6"/>
        <v>-1.0000000000000011</v>
      </c>
      <c r="F16" s="4">
        <f t="shared" si="7"/>
        <v>0.20833333333333329</v>
      </c>
      <c r="G16" s="14">
        <f>IF(I16="auf Arbeit",Jahresübersicht!$C$3,IF(I16="Überstunden",Jahresübersicht!$C$3,"00:00"))</f>
        <v>0.25</v>
      </c>
      <c r="H16" s="5">
        <f t="shared" si="8"/>
        <v>-4.1666666666666713E-2</v>
      </c>
      <c r="I16" s="17" t="s">
        <v>30</v>
      </c>
      <c r="J16" s="15" t="str">
        <f t="shared" si="9"/>
        <v>0</v>
      </c>
      <c r="K16"/>
    </row>
    <row r="17" spans="1:11" s="10" customFormat="1" x14ac:dyDescent="0.25">
      <c r="A17" s="3">
        <v>44820</v>
      </c>
      <c r="B17" s="16">
        <v>0.39583333333333331</v>
      </c>
      <c r="C17" s="16">
        <v>0.625</v>
      </c>
      <c r="D17" s="4" t="str">
        <f t="shared" si="5"/>
        <v>00:30</v>
      </c>
      <c r="E17" s="12">
        <f t="shared" si="6"/>
        <v>-0.99999999999999978</v>
      </c>
      <c r="F17" s="4">
        <f t="shared" si="7"/>
        <v>0.20833333333333334</v>
      </c>
      <c r="G17" s="14">
        <f>IF(I17="auf Arbeit",Jahresübersicht!$C$3,IF(I17="Überstunden",Jahresübersicht!$C$3,"00:00"))</f>
        <v>0.25</v>
      </c>
      <c r="H17" s="5">
        <f t="shared" si="8"/>
        <v>-4.1666666666666657E-2</v>
      </c>
      <c r="I17" s="17" t="s">
        <v>30</v>
      </c>
      <c r="J17" s="15" t="str">
        <f t="shared" si="9"/>
        <v>0</v>
      </c>
      <c r="K17"/>
    </row>
    <row r="18" spans="1:11" s="10" customFormat="1" x14ac:dyDescent="0.25">
      <c r="A18" s="6">
        <v>44821</v>
      </c>
      <c r="B18" s="7"/>
      <c r="C18" s="7"/>
      <c r="D18" s="7"/>
      <c r="E18" s="7"/>
      <c r="F18" s="7"/>
      <c r="G18" s="14" t="str">
        <f>IF(I18="auf Arbeit",Jahresübersicht!$C$3,IF(I18="Überstunden",Jahresübersicht!$C$3,"00:00"))</f>
        <v>00:00</v>
      </c>
      <c r="H18" s="7"/>
      <c r="I18" s="9"/>
      <c r="J18" s="15" t="str">
        <f t="shared" si="9"/>
        <v>0</v>
      </c>
    </row>
    <row r="19" spans="1:11" s="10" customFormat="1" x14ac:dyDescent="0.25">
      <c r="A19" s="6">
        <v>44822</v>
      </c>
      <c r="B19" s="7"/>
      <c r="C19" s="7"/>
      <c r="D19" s="7"/>
      <c r="E19" s="7"/>
      <c r="F19" s="7"/>
      <c r="G19" s="14" t="str">
        <f>IF(I19="auf Arbeit",Jahresübersicht!$C$3,IF(I19="Überstunden",Jahresübersicht!$C$3,"00:00"))</f>
        <v>00:00</v>
      </c>
      <c r="H19" s="7"/>
      <c r="I19" s="9"/>
      <c r="J19" s="15" t="str">
        <f t="shared" si="9"/>
        <v>0</v>
      </c>
    </row>
    <row r="20" spans="1:11" s="10" customFormat="1" x14ac:dyDescent="0.25">
      <c r="A20" s="3">
        <v>44823</v>
      </c>
      <c r="B20" s="16">
        <v>0.3125</v>
      </c>
      <c r="C20" s="16">
        <v>0.58333333333333337</v>
      </c>
      <c r="D20" s="4" t="str">
        <f t="shared" si="5"/>
        <v>00:30</v>
      </c>
      <c r="E20" s="12">
        <f t="shared" si="6"/>
        <v>0</v>
      </c>
      <c r="F20" s="4">
        <f t="shared" si="7"/>
        <v>0.25000000000000006</v>
      </c>
      <c r="G20" s="14">
        <f>IF(I20="auf Arbeit",Jahresübersicht!$C$3,IF(I20="Überstunden",Jahresübersicht!$C$3,"00:00"))</f>
        <v>0.25</v>
      </c>
      <c r="H20" s="5">
        <f t="shared" si="8"/>
        <v>0</v>
      </c>
      <c r="I20" s="17" t="s">
        <v>30</v>
      </c>
      <c r="J20" s="15" t="str">
        <f t="shared" si="9"/>
        <v>0</v>
      </c>
      <c r="K20"/>
    </row>
    <row r="21" spans="1:11" s="10" customFormat="1" x14ac:dyDescent="0.25">
      <c r="A21" s="3">
        <v>44824</v>
      </c>
      <c r="B21" s="16">
        <v>0.5625</v>
      </c>
      <c r="C21" s="16">
        <v>0.79166666666666663</v>
      </c>
      <c r="D21" s="4" t="str">
        <f t="shared" si="5"/>
        <v>00:30</v>
      </c>
      <c r="E21" s="12">
        <f t="shared" si="6"/>
        <v>-1.0000000000000011</v>
      </c>
      <c r="F21" s="4">
        <f t="shared" si="7"/>
        <v>0.20833333333333329</v>
      </c>
      <c r="G21" s="14">
        <f>IF(I21="auf Arbeit",Jahresübersicht!$C$3,IF(I21="Überstunden",Jahresübersicht!$C$3,"00:00"))</f>
        <v>0.25</v>
      </c>
      <c r="H21" s="5">
        <f t="shared" si="8"/>
        <v>-4.1666666666666713E-2</v>
      </c>
      <c r="I21" s="17" t="s">
        <v>30</v>
      </c>
      <c r="J21" s="15" t="str">
        <f t="shared" si="9"/>
        <v>0</v>
      </c>
      <c r="K21"/>
    </row>
    <row r="22" spans="1:11" s="10" customFormat="1" x14ac:dyDescent="0.25">
      <c r="A22" s="3">
        <v>44825</v>
      </c>
      <c r="B22" s="16">
        <v>0.3125</v>
      </c>
      <c r="C22" s="16">
        <v>0.58333333333333337</v>
      </c>
      <c r="D22" s="4" t="str">
        <f t="shared" si="5"/>
        <v>00:30</v>
      </c>
      <c r="E22" s="12">
        <f t="shared" si="6"/>
        <v>0</v>
      </c>
      <c r="F22" s="4">
        <f t="shared" si="7"/>
        <v>0.25000000000000006</v>
      </c>
      <c r="G22" s="14">
        <f>IF(I22="auf Arbeit",Jahresübersicht!$C$3,IF(I22="Überstunden",Jahresübersicht!$C$3,"00:00"))</f>
        <v>0.25</v>
      </c>
      <c r="H22" s="5">
        <f t="shared" si="8"/>
        <v>0</v>
      </c>
      <c r="I22" s="17" t="s">
        <v>30</v>
      </c>
      <c r="J22" s="15" t="str">
        <f t="shared" si="9"/>
        <v>0</v>
      </c>
      <c r="K22"/>
    </row>
    <row r="23" spans="1:11" s="10" customFormat="1" x14ac:dyDescent="0.25">
      <c r="A23" s="3">
        <v>44826</v>
      </c>
      <c r="B23" s="16">
        <v>0.5625</v>
      </c>
      <c r="C23" s="16">
        <v>0.79166666666666663</v>
      </c>
      <c r="D23" s="4" t="str">
        <f t="shared" si="5"/>
        <v>00:30</v>
      </c>
      <c r="E23" s="12">
        <f t="shared" si="6"/>
        <v>-1.0000000000000011</v>
      </c>
      <c r="F23" s="4">
        <f t="shared" si="7"/>
        <v>0.20833333333333329</v>
      </c>
      <c r="G23" s="14">
        <f>IF(I23="auf Arbeit",Jahresübersicht!$C$3,IF(I23="Überstunden",Jahresübersicht!$C$3,"00:00"))</f>
        <v>0.25</v>
      </c>
      <c r="H23" s="5">
        <f t="shared" si="8"/>
        <v>-4.1666666666666713E-2</v>
      </c>
      <c r="I23" s="17" t="s">
        <v>30</v>
      </c>
      <c r="J23" s="15" t="str">
        <f t="shared" si="9"/>
        <v>0</v>
      </c>
      <c r="K23"/>
    </row>
    <row r="24" spans="1:11" s="10" customFormat="1" x14ac:dyDescent="0.25">
      <c r="A24" s="3">
        <v>44827</v>
      </c>
      <c r="B24" s="16"/>
      <c r="C24" s="16"/>
      <c r="D24" s="4" t="str">
        <f t="shared" si="5"/>
        <v>00:00</v>
      </c>
      <c r="E24" s="12">
        <f t="shared" si="6"/>
        <v>-6</v>
      </c>
      <c r="F24" s="4">
        <f t="shared" si="7"/>
        <v>0</v>
      </c>
      <c r="G24" s="14">
        <f>IF(I24="auf Arbeit",Jahresübersicht!$C$3,IF(I24="Überstunden",Jahresübersicht!$C$3,"00:00"))</f>
        <v>0.25</v>
      </c>
      <c r="H24" s="5">
        <f t="shared" si="8"/>
        <v>-0.25</v>
      </c>
      <c r="I24" s="17" t="s">
        <v>6</v>
      </c>
      <c r="J24" s="15" t="str">
        <f t="shared" si="9"/>
        <v>0</v>
      </c>
      <c r="K24"/>
    </row>
    <row r="25" spans="1:11" s="10" customFormat="1" x14ac:dyDescent="0.25">
      <c r="A25" s="6">
        <v>44828</v>
      </c>
      <c r="B25" s="7"/>
      <c r="C25" s="7"/>
      <c r="D25" s="7"/>
      <c r="E25" s="7"/>
      <c r="F25" s="7"/>
      <c r="G25" s="14" t="str">
        <f>IF(I25="auf Arbeit",Jahresübersicht!$C$3,IF(I25="Überstunden",Jahresübersicht!$C$3,"00:00"))</f>
        <v>00:00</v>
      </c>
      <c r="H25" s="7"/>
      <c r="I25" s="7"/>
      <c r="J25" s="15" t="str">
        <f t="shared" si="9"/>
        <v>0</v>
      </c>
    </row>
    <row r="26" spans="1:11" s="10" customFormat="1" x14ac:dyDescent="0.25">
      <c r="A26" s="6">
        <v>44829</v>
      </c>
      <c r="B26" s="7"/>
      <c r="C26" s="7"/>
      <c r="D26" s="7"/>
      <c r="E26" s="7"/>
      <c r="F26" s="7"/>
      <c r="G26" s="14" t="str">
        <f>IF(I26="auf Arbeit",Jahresübersicht!$C$3,IF(I26="Überstunden",Jahresübersicht!$C$3,"00:00"))</f>
        <v>00:00</v>
      </c>
      <c r="H26" s="7"/>
      <c r="I26" s="7"/>
      <c r="J26" s="15" t="str">
        <f t="shared" si="9"/>
        <v>0</v>
      </c>
    </row>
    <row r="27" spans="1:11" s="10" customFormat="1" x14ac:dyDescent="0.25">
      <c r="A27" s="3">
        <v>44830</v>
      </c>
      <c r="B27" s="16"/>
      <c r="C27" s="16"/>
      <c r="D27" s="4" t="str">
        <f t="shared" ref="D27:D28" si="10">IF(I27="auf Arbeit","00:30","00:00")</f>
        <v>00:00</v>
      </c>
      <c r="E27" s="12">
        <f t="shared" ref="E27:E28" si="11">H27*24</f>
        <v>0</v>
      </c>
      <c r="F27" s="4">
        <f t="shared" ref="F27:F28" si="12">C27-B27-D27</f>
        <v>0</v>
      </c>
      <c r="G27" s="14" t="str">
        <f>IF(I27="auf Arbeit",Jahresübersicht!$C$3,IF(I27="Überstunden",Jahresübersicht!$C$3,"00:00"))</f>
        <v>00:00</v>
      </c>
      <c r="H27" s="5">
        <f t="shared" ref="H27:H28" si="13">F27-G27</f>
        <v>0</v>
      </c>
      <c r="I27" s="42" t="s">
        <v>27</v>
      </c>
      <c r="J27" s="15" t="str">
        <f t="shared" si="9"/>
        <v>1</v>
      </c>
    </row>
    <row r="28" spans="1:11" s="10" customFormat="1" x14ac:dyDescent="0.25">
      <c r="A28" s="3">
        <v>44831</v>
      </c>
      <c r="B28" s="16"/>
      <c r="C28" s="16"/>
      <c r="D28" s="4" t="str">
        <f t="shared" si="10"/>
        <v>00:00</v>
      </c>
      <c r="E28" s="12">
        <f t="shared" si="11"/>
        <v>0</v>
      </c>
      <c r="F28" s="4">
        <f t="shared" si="12"/>
        <v>0</v>
      </c>
      <c r="G28" s="14" t="str">
        <f>IF(I28="auf Arbeit",Jahresübersicht!$C$3,IF(I28="Überstunden",Jahresübersicht!$C$3,"00:00"))</f>
        <v>00:00</v>
      </c>
      <c r="H28" s="5">
        <f t="shared" si="13"/>
        <v>0</v>
      </c>
      <c r="I28" s="42" t="s">
        <v>27</v>
      </c>
      <c r="J28" s="15" t="str">
        <f t="shared" si="9"/>
        <v>1</v>
      </c>
    </row>
    <row r="29" spans="1:11" x14ac:dyDescent="0.25">
      <c r="A29" s="3">
        <v>44832</v>
      </c>
      <c r="B29" s="16"/>
      <c r="C29" s="16"/>
      <c r="D29" s="4" t="str">
        <f t="shared" si="5"/>
        <v>00:00</v>
      </c>
      <c r="E29" s="12">
        <f t="shared" si="6"/>
        <v>0</v>
      </c>
      <c r="F29" s="4">
        <f t="shared" si="7"/>
        <v>0</v>
      </c>
      <c r="G29" s="14" t="str">
        <f>IF(I29="auf Arbeit",Jahresübersicht!$C$3,IF(I29="Überstunden",Jahresübersicht!$C$3,"00:00"))</f>
        <v>00:00</v>
      </c>
      <c r="H29" s="5">
        <f t="shared" si="8"/>
        <v>0</v>
      </c>
      <c r="I29" s="42" t="s">
        <v>27</v>
      </c>
      <c r="J29" s="15" t="str">
        <f t="shared" si="9"/>
        <v>1</v>
      </c>
    </row>
    <row r="30" spans="1:11" x14ac:dyDescent="0.25">
      <c r="A30" s="3">
        <v>44833</v>
      </c>
      <c r="B30" s="16"/>
      <c r="C30" s="16"/>
      <c r="D30" s="4" t="str">
        <f t="shared" si="5"/>
        <v>00:00</v>
      </c>
      <c r="E30" s="12">
        <f t="shared" si="6"/>
        <v>0</v>
      </c>
      <c r="F30" s="4">
        <f t="shared" si="7"/>
        <v>0</v>
      </c>
      <c r="G30" s="14" t="str">
        <f>IF(I30="auf Arbeit",Jahresübersicht!$C$3,IF(I30="Überstunden",Jahresübersicht!$C$3,"00:00"))</f>
        <v>00:00</v>
      </c>
      <c r="H30" s="5">
        <f t="shared" si="8"/>
        <v>0</v>
      </c>
      <c r="I30" s="42" t="s">
        <v>27</v>
      </c>
      <c r="J30" s="15" t="str">
        <f t="shared" ref="J30:J31" si="14">IF(I30="Urlaub","1","0")</f>
        <v>1</v>
      </c>
    </row>
    <row r="31" spans="1:11" x14ac:dyDescent="0.25">
      <c r="A31" s="3">
        <v>44834</v>
      </c>
      <c r="B31" s="16"/>
      <c r="C31" s="16"/>
      <c r="D31" s="4" t="str">
        <f t="shared" si="5"/>
        <v>00:00</v>
      </c>
      <c r="E31" s="12">
        <f t="shared" si="6"/>
        <v>0</v>
      </c>
      <c r="F31" s="4">
        <f t="shared" si="7"/>
        <v>0</v>
      </c>
      <c r="G31" s="14" t="str">
        <f>IF(I31="auf Arbeit",Jahresübersicht!$C$3,IF(I31="Überstunden",Jahresübersicht!$C$3,"00:00"))</f>
        <v>00:00</v>
      </c>
      <c r="H31" s="5">
        <f t="shared" si="8"/>
        <v>0</v>
      </c>
      <c r="I31" s="42" t="s">
        <v>27</v>
      </c>
      <c r="J31" s="15" t="str">
        <f t="shared" si="14"/>
        <v>1</v>
      </c>
    </row>
    <row r="32" spans="1:11" x14ac:dyDescent="0.25">
      <c r="J32" s="15"/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-14.833333333333339</v>
      </c>
      <c r="J34" s="15">
        <f>J2+J3+J4+J5+J6+J7+J8+J9+J10+J11+J12+J13+J14+J15+J16+J17+J18+J19+J20+J21+J22+J23+J24+J25+J26+J27+J28+J29+J30+J31+J32</f>
        <v>5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934637-9A08-4761-8A61-C7B637A7E236}">
          <x14:formula1>
            <xm:f>Daten!$A$2:$A$8</xm:f>
          </x14:formula1>
          <xm:sqref>I2:I33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0026-73AE-4152-95DA-118A223A0197}">
  <dimension ref="A1:K34"/>
  <sheetViews>
    <sheetView topLeftCell="A11" workbookViewId="0">
      <selection activeCell="I29" sqref="I29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6">
        <v>44835</v>
      </c>
      <c r="B2" s="7"/>
      <c r="C2" s="7"/>
      <c r="D2" s="7"/>
      <c r="E2" s="7"/>
      <c r="F2" s="7"/>
      <c r="G2" s="14" t="str">
        <f>IF(I2="auf Arbeit",Jahresübersicht!$C$3,IF(I2="Überstunden",Jahresübersicht!$C$3,"00:00"))</f>
        <v>00:00</v>
      </c>
      <c r="H2" s="9">
        <f t="shared" ref="H2" si="0">F2-G2</f>
        <v>0</v>
      </c>
      <c r="I2" s="9"/>
      <c r="J2" s="15" t="str">
        <f t="shared" ref="J2" si="1">IF(I2="Urlaub","1","0")</f>
        <v>0</v>
      </c>
    </row>
    <row r="3" spans="1:11" s="10" customFormat="1" x14ac:dyDescent="0.25">
      <c r="A3" s="6">
        <v>44836</v>
      </c>
      <c r="B3" s="7"/>
      <c r="C3" s="7"/>
      <c r="D3" s="7"/>
      <c r="E3" s="7"/>
      <c r="F3" s="7"/>
      <c r="G3" s="14" t="str">
        <f>IF(I3="auf Arbeit",Jahresübersicht!$C$3,IF(I3="Überstunden",Jahresübersicht!$C$3,"00:00"))</f>
        <v>00:00</v>
      </c>
      <c r="H3" s="9">
        <f t="shared" ref="H3:H22" si="2">F3-G3</f>
        <v>0</v>
      </c>
      <c r="I3" s="9"/>
      <c r="J3" s="15" t="str">
        <f t="shared" ref="J3:J23" si="3">IF(I3="Urlaub","1","0")</f>
        <v>0</v>
      </c>
    </row>
    <row r="4" spans="1:11" s="10" customFormat="1" x14ac:dyDescent="0.25">
      <c r="A4" s="3">
        <v>44837</v>
      </c>
      <c r="B4" s="16"/>
      <c r="C4" s="16"/>
      <c r="D4" s="4" t="str">
        <f t="shared" ref="D4:D22" si="4">IF(I4="auf Arbeit","00:30","00:00")</f>
        <v>00:00</v>
      </c>
      <c r="E4" s="12">
        <f t="shared" ref="E4:E22" si="5">H4*24</f>
        <v>0</v>
      </c>
      <c r="F4" s="4">
        <f t="shared" ref="F4:F22" si="6">C4-B4-D4</f>
        <v>0</v>
      </c>
      <c r="G4" s="14" t="str">
        <f>IF(I4="auf Arbeit",Jahresübersicht!$C$3,IF(I4="Überstunden",Jahresübersicht!$C$3,"00:00"))</f>
        <v>00:00</v>
      </c>
      <c r="H4" s="5">
        <f t="shared" si="2"/>
        <v>0</v>
      </c>
      <c r="I4" s="17" t="s">
        <v>26</v>
      </c>
      <c r="J4" s="15" t="str">
        <f t="shared" si="3"/>
        <v>0</v>
      </c>
      <c r="K4"/>
    </row>
    <row r="5" spans="1:11" s="10" customFormat="1" x14ac:dyDescent="0.25">
      <c r="A5" s="3">
        <v>44838</v>
      </c>
      <c r="B5" s="16">
        <v>0.54166666666666663</v>
      </c>
      <c r="C5" s="16">
        <v>0.83333333333333337</v>
      </c>
      <c r="D5" s="4" t="str">
        <f t="shared" si="4"/>
        <v>00:30</v>
      </c>
      <c r="E5" s="12">
        <f t="shared" si="5"/>
        <v>0.50000000000000222</v>
      </c>
      <c r="F5" s="4">
        <f t="shared" si="6"/>
        <v>0.27083333333333343</v>
      </c>
      <c r="G5" s="14">
        <f>IF(I5="auf Arbeit",Jahresübersicht!$C$3,IF(I5="Überstunden",Jahresübersicht!$C$3,"00:00"))</f>
        <v>0.25</v>
      </c>
      <c r="H5" s="5">
        <f t="shared" si="2"/>
        <v>2.0833333333333426E-2</v>
      </c>
      <c r="I5" s="17" t="s">
        <v>30</v>
      </c>
      <c r="J5" s="15" t="str">
        <f t="shared" si="3"/>
        <v>0</v>
      </c>
      <c r="K5"/>
    </row>
    <row r="6" spans="1:11" s="10" customFormat="1" x14ac:dyDescent="0.25">
      <c r="A6" s="3">
        <v>44839</v>
      </c>
      <c r="B6" s="16">
        <v>0.3125</v>
      </c>
      <c r="C6" s="16">
        <v>0.58333333333333337</v>
      </c>
      <c r="D6" s="4" t="str">
        <f t="shared" si="4"/>
        <v>00:30</v>
      </c>
      <c r="E6" s="12">
        <f t="shared" si="5"/>
        <v>0</v>
      </c>
      <c r="F6" s="4">
        <f t="shared" si="6"/>
        <v>0.25000000000000006</v>
      </c>
      <c r="G6" s="14">
        <f>IF(I6="auf Arbeit",Jahresübersicht!$C$3,IF(I6="Überstunden",Jahresübersicht!$C$3,"00:00"))</f>
        <v>0.25</v>
      </c>
      <c r="H6" s="5">
        <f t="shared" si="2"/>
        <v>0</v>
      </c>
      <c r="I6" s="17" t="s">
        <v>30</v>
      </c>
      <c r="J6" s="15" t="str">
        <f t="shared" si="3"/>
        <v>0</v>
      </c>
    </row>
    <row r="7" spans="1:11" s="10" customFormat="1" x14ac:dyDescent="0.25">
      <c r="A7" s="3">
        <v>44840</v>
      </c>
      <c r="B7" s="16">
        <v>0.5625</v>
      </c>
      <c r="C7" s="16">
        <v>0.83333333333333337</v>
      </c>
      <c r="D7" s="4" t="str">
        <f t="shared" si="4"/>
        <v>00:30</v>
      </c>
      <c r="E7" s="12">
        <f t="shared" si="5"/>
        <v>0</v>
      </c>
      <c r="F7" s="4">
        <f t="shared" si="6"/>
        <v>0.25000000000000006</v>
      </c>
      <c r="G7" s="14">
        <f>IF(I7="auf Arbeit",Jahresübersicht!$C$3,IF(I7="Überstunden",Jahresübersicht!$C$3,"00:00"))</f>
        <v>0.25</v>
      </c>
      <c r="H7" s="5">
        <f t="shared" si="2"/>
        <v>0</v>
      </c>
      <c r="I7" s="17" t="s">
        <v>30</v>
      </c>
      <c r="J7" s="15" t="str">
        <f t="shared" si="3"/>
        <v>0</v>
      </c>
    </row>
    <row r="8" spans="1:11" x14ac:dyDescent="0.25">
      <c r="A8" s="3">
        <v>44841</v>
      </c>
      <c r="B8" s="16">
        <v>0.39583333333333331</v>
      </c>
      <c r="C8" s="16">
        <v>0.60416666666666663</v>
      </c>
      <c r="D8" s="4" t="str">
        <f t="shared" si="4"/>
        <v>00:30</v>
      </c>
      <c r="E8" s="12">
        <f t="shared" si="5"/>
        <v>-1.5000000000000007</v>
      </c>
      <c r="F8" s="4">
        <f t="shared" si="6"/>
        <v>0.18749999999999997</v>
      </c>
      <c r="G8" s="14">
        <f>IF(I8="auf Arbeit",Jahresübersicht!$C$3,IF(I8="Überstunden",Jahresübersicht!$C$3,"00:00"))</f>
        <v>0.25</v>
      </c>
      <c r="H8" s="5">
        <f t="shared" si="2"/>
        <v>-6.2500000000000028E-2</v>
      </c>
      <c r="I8" s="17" t="s">
        <v>30</v>
      </c>
      <c r="J8" s="15" t="str">
        <f t="shared" si="3"/>
        <v>0</v>
      </c>
    </row>
    <row r="9" spans="1:11" s="10" customFormat="1" x14ac:dyDescent="0.25">
      <c r="A9" s="6">
        <v>44842</v>
      </c>
      <c r="B9" s="7"/>
      <c r="C9" s="7"/>
      <c r="D9" s="7"/>
      <c r="E9" s="7"/>
      <c r="F9" s="7"/>
      <c r="G9" s="14" t="str">
        <f>IF(I9="auf Arbeit",Jahresübersicht!$C$3,IF(I9="Überstunden",Jahresübersicht!$C$3,"00:00"))</f>
        <v>00:00</v>
      </c>
      <c r="H9" s="9"/>
      <c r="I9" s="9"/>
      <c r="J9" s="15" t="str">
        <f t="shared" si="3"/>
        <v>0</v>
      </c>
    </row>
    <row r="10" spans="1:11" s="10" customFormat="1" x14ac:dyDescent="0.25">
      <c r="A10" s="6">
        <v>44843</v>
      </c>
      <c r="B10" s="7"/>
      <c r="C10" s="7"/>
      <c r="D10" s="7"/>
      <c r="E10" s="7"/>
      <c r="F10" s="7"/>
      <c r="G10" s="14" t="str">
        <f>IF(I10="auf Arbeit",Jahresübersicht!$C$3,IF(I10="Überstunden",Jahresübersicht!$C$3,"00:00"))</f>
        <v>00:00</v>
      </c>
      <c r="H10" s="9"/>
      <c r="I10" s="9"/>
      <c r="J10" s="15" t="str">
        <f t="shared" si="3"/>
        <v>0</v>
      </c>
    </row>
    <row r="11" spans="1:11" x14ac:dyDescent="0.25">
      <c r="A11" s="3">
        <v>44844</v>
      </c>
      <c r="B11" s="16">
        <v>0.30208333333333331</v>
      </c>
      <c r="C11" s="16">
        <v>0.58333333333333337</v>
      </c>
      <c r="D11" s="4" t="str">
        <f t="shared" si="4"/>
        <v>00:30</v>
      </c>
      <c r="E11" s="12">
        <f t="shared" si="5"/>
        <v>0.25000000000000178</v>
      </c>
      <c r="F11" s="4">
        <f t="shared" si="6"/>
        <v>0.26041666666666674</v>
      </c>
      <c r="G11" s="14">
        <f>IF(I11="auf Arbeit",Jahresübersicht!$C$3,IF(I11="Überstunden",Jahresübersicht!$C$3,"00:00"))</f>
        <v>0.25</v>
      </c>
      <c r="H11" s="5">
        <f t="shared" si="2"/>
        <v>1.0416666666666741E-2</v>
      </c>
      <c r="I11" s="17" t="s">
        <v>30</v>
      </c>
      <c r="J11" s="15" t="str">
        <f t="shared" si="3"/>
        <v>0</v>
      </c>
    </row>
    <row r="12" spans="1:11" x14ac:dyDescent="0.25">
      <c r="A12" s="3">
        <v>44845</v>
      </c>
      <c r="B12" s="16">
        <v>0.54166666666666663</v>
      </c>
      <c r="C12" s="16">
        <v>0.83333333333333337</v>
      </c>
      <c r="D12" s="4" t="str">
        <f t="shared" si="4"/>
        <v>00:30</v>
      </c>
      <c r="E12" s="12">
        <f t="shared" si="5"/>
        <v>0.50000000000000222</v>
      </c>
      <c r="F12" s="4">
        <f t="shared" si="6"/>
        <v>0.27083333333333343</v>
      </c>
      <c r="G12" s="14">
        <f>IF(I12="auf Arbeit",Jahresübersicht!$C$3,IF(I12="Überstunden",Jahresübersicht!$C$3,"00:00"))</f>
        <v>0.25</v>
      </c>
      <c r="H12" s="5">
        <f t="shared" si="2"/>
        <v>2.0833333333333426E-2</v>
      </c>
      <c r="I12" s="17" t="s">
        <v>30</v>
      </c>
      <c r="J12" s="15" t="str">
        <f t="shared" si="3"/>
        <v>0</v>
      </c>
    </row>
    <row r="13" spans="1:11" s="10" customFormat="1" x14ac:dyDescent="0.25">
      <c r="A13" s="3">
        <v>44846</v>
      </c>
      <c r="B13" s="16">
        <v>0.32291666666666669</v>
      </c>
      <c r="C13" s="16">
        <v>0.58333333333333337</v>
      </c>
      <c r="D13" s="4" t="str">
        <f t="shared" si="4"/>
        <v>00:30</v>
      </c>
      <c r="E13" s="12">
        <f t="shared" si="5"/>
        <v>-0.24999999999999978</v>
      </c>
      <c r="F13" s="4">
        <f t="shared" si="6"/>
        <v>0.23958333333333334</v>
      </c>
      <c r="G13" s="14">
        <f>IF(I13="auf Arbeit",Jahresübersicht!$C$3,IF(I13="Überstunden",Jahresübersicht!$C$3,"00:00"))</f>
        <v>0.25</v>
      </c>
      <c r="H13" s="5">
        <f t="shared" si="2"/>
        <v>-1.0416666666666657E-2</v>
      </c>
      <c r="I13" s="17" t="s">
        <v>30</v>
      </c>
      <c r="J13" s="15" t="str">
        <f t="shared" si="3"/>
        <v>0</v>
      </c>
    </row>
    <row r="14" spans="1:11" s="10" customFormat="1" x14ac:dyDescent="0.25">
      <c r="A14" s="3">
        <v>44847</v>
      </c>
      <c r="B14" s="16">
        <v>0.5625</v>
      </c>
      <c r="C14" s="16">
        <v>0.83333333333333337</v>
      </c>
      <c r="D14" s="4" t="str">
        <f t="shared" si="4"/>
        <v>00:30</v>
      </c>
      <c r="E14" s="12">
        <f t="shared" si="5"/>
        <v>0</v>
      </c>
      <c r="F14" s="4">
        <f t="shared" si="6"/>
        <v>0.25000000000000006</v>
      </c>
      <c r="G14" s="14">
        <f>IF(I14="auf Arbeit",Jahresübersicht!$C$3,IF(I14="Überstunden",Jahresübersicht!$C$3,"00:00"))</f>
        <v>0.25</v>
      </c>
      <c r="H14" s="5">
        <f t="shared" si="2"/>
        <v>0</v>
      </c>
      <c r="I14" s="17" t="s">
        <v>30</v>
      </c>
      <c r="J14" s="15" t="str">
        <f t="shared" si="3"/>
        <v>0</v>
      </c>
    </row>
    <row r="15" spans="1:11" x14ac:dyDescent="0.25">
      <c r="A15" s="3">
        <v>44848</v>
      </c>
      <c r="B15" s="16">
        <v>0.41666666666666669</v>
      </c>
      <c r="C15" s="16">
        <v>0.66666666666666663</v>
      </c>
      <c r="D15" s="4" t="str">
        <f t="shared" si="4"/>
        <v>00:30</v>
      </c>
      <c r="E15" s="12">
        <f t="shared" si="5"/>
        <v>-0.50000000000000155</v>
      </c>
      <c r="F15" s="4">
        <f t="shared" si="6"/>
        <v>0.2291666666666666</v>
      </c>
      <c r="G15" s="14">
        <f>IF(I15="auf Arbeit",Jahresübersicht!$C$3,IF(I15="Überstunden",Jahresübersicht!$C$3,"00:00"))</f>
        <v>0.25</v>
      </c>
      <c r="H15" s="5">
        <f t="shared" si="2"/>
        <v>-2.0833333333333398E-2</v>
      </c>
      <c r="I15" s="17" t="s">
        <v>30</v>
      </c>
      <c r="J15" s="15" t="str">
        <f t="shared" si="3"/>
        <v>0</v>
      </c>
    </row>
    <row r="16" spans="1:11" s="10" customFormat="1" x14ac:dyDescent="0.25">
      <c r="A16" s="6">
        <v>44849</v>
      </c>
      <c r="B16" s="7"/>
      <c r="C16" s="7"/>
      <c r="D16" s="7"/>
      <c r="E16" s="7"/>
      <c r="F16" s="7"/>
      <c r="G16" s="14" t="str">
        <f>IF(I16="auf Arbeit",Jahresübersicht!$C$3,IF(I16="Überstunden",Jahresübersicht!$C$3,"00:00"))</f>
        <v>00:00</v>
      </c>
      <c r="H16" s="9"/>
      <c r="I16" s="9"/>
      <c r="J16" s="15" t="str">
        <f t="shared" si="3"/>
        <v>0</v>
      </c>
    </row>
    <row r="17" spans="1:10" s="10" customFormat="1" x14ac:dyDescent="0.25">
      <c r="A17" s="6">
        <v>44850</v>
      </c>
      <c r="B17" s="7"/>
      <c r="C17" s="7"/>
      <c r="D17" s="7"/>
      <c r="E17" s="7"/>
      <c r="F17" s="7"/>
      <c r="G17" s="14" t="str">
        <f>IF(I17="auf Arbeit",Jahresübersicht!$C$3,IF(I17="Überstunden",Jahresübersicht!$C$3,"00:00"))</f>
        <v>00:00</v>
      </c>
      <c r="H17" s="9"/>
      <c r="I17" s="9"/>
      <c r="J17" s="15" t="str">
        <f t="shared" si="3"/>
        <v>0</v>
      </c>
    </row>
    <row r="18" spans="1:10" x14ac:dyDescent="0.25">
      <c r="A18" s="3">
        <v>44851</v>
      </c>
      <c r="B18" s="16">
        <v>0.30208333333333331</v>
      </c>
      <c r="C18" s="16">
        <v>0.625</v>
      </c>
      <c r="D18" s="4" t="str">
        <f t="shared" si="4"/>
        <v>00:30</v>
      </c>
      <c r="E18" s="12">
        <f t="shared" si="5"/>
        <v>1.2500000000000009</v>
      </c>
      <c r="F18" s="4">
        <f t="shared" si="6"/>
        <v>0.30208333333333337</v>
      </c>
      <c r="G18" s="14">
        <f>IF(I18="auf Arbeit",Jahresübersicht!$C$3,IF(I18="Überstunden",Jahresübersicht!$C$3,"00:00"))</f>
        <v>0.25</v>
      </c>
      <c r="H18" s="5">
        <f t="shared" si="2"/>
        <v>5.208333333333337E-2</v>
      </c>
      <c r="I18" s="17" t="s">
        <v>30</v>
      </c>
      <c r="J18" s="15" t="str">
        <f t="shared" si="3"/>
        <v>0</v>
      </c>
    </row>
    <row r="19" spans="1:10" x14ac:dyDescent="0.25">
      <c r="A19" s="3">
        <v>44852</v>
      </c>
      <c r="B19" s="16">
        <v>0.54166666666666663</v>
      </c>
      <c r="C19" s="16">
        <v>0.83333333333333337</v>
      </c>
      <c r="D19" s="4" t="str">
        <f t="shared" si="4"/>
        <v>00:30</v>
      </c>
      <c r="E19" s="12">
        <f t="shared" si="5"/>
        <v>0.50000000000000222</v>
      </c>
      <c r="F19" s="4">
        <f t="shared" si="6"/>
        <v>0.27083333333333343</v>
      </c>
      <c r="G19" s="14">
        <f>IF(I19="auf Arbeit",Jahresübersicht!$C$3,IF(I19="Überstunden",Jahresübersicht!$C$3,"00:00"))</f>
        <v>0.25</v>
      </c>
      <c r="H19" s="5">
        <f t="shared" si="2"/>
        <v>2.0833333333333426E-2</v>
      </c>
      <c r="I19" s="17" t="s">
        <v>30</v>
      </c>
      <c r="J19" s="15" t="str">
        <f t="shared" si="3"/>
        <v>0</v>
      </c>
    </row>
    <row r="20" spans="1:10" s="10" customFormat="1" x14ac:dyDescent="0.25">
      <c r="A20" s="3">
        <v>44853</v>
      </c>
      <c r="B20" s="16">
        <v>0.3125</v>
      </c>
      <c r="C20" s="16">
        <v>0.61458333333333337</v>
      </c>
      <c r="D20" s="4" t="str">
        <f t="shared" si="4"/>
        <v>00:30</v>
      </c>
      <c r="E20" s="12">
        <f t="shared" si="5"/>
        <v>0.75000000000000133</v>
      </c>
      <c r="F20" s="4">
        <f t="shared" si="6"/>
        <v>0.28125000000000006</v>
      </c>
      <c r="G20" s="14">
        <f>IF(I20="auf Arbeit",Jahresübersicht!$C$3,IF(I20="Überstunden",Jahresübersicht!$C$3,"00:00"))</f>
        <v>0.25</v>
      </c>
      <c r="H20" s="5">
        <f t="shared" si="2"/>
        <v>3.1250000000000056E-2</v>
      </c>
      <c r="I20" s="17" t="s">
        <v>30</v>
      </c>
      <c r="J20" s="15" t="str">
        <f t="shared" si="3"/>
        <v>0</v>
      </c>
    </row>
    <row r="21" spans="1:10" s="10" customFormat="1" x14ac:dyDescent="0.25">
      <c r="A21" s="3">
        <v>44854</v>
      </c>
      <c r="B21" s="16">
        <v>0.5625</v>
      </c>
      <c r="C21" s="16">
        <v>0.83333333333333337</v>
      </c>
      <c r="D21" s="4" t="str">
        <f t="shared" si="4"/>
        <v>00:30</v>
      </c>
      <c r="E21" s="12">
        <f t="shared" si="5"/>
        <v>0</v>
      </c>
      <c r="F21" s="4">
        <f t="shared" si="6"/>
        <v>0.25000000000000006</v>
      </c>
      <c r="G21" s="14">
        <f>IF(I21="auf Arbeit",Jahresübersicht!$C$3,IF(I21="Überstunden",Jahresübersicht!$C$3,"00:00"))</f>
        <v>0.25</v>
      </c>
      <c r="H21" s="5">
        <f t="shared" si="2"/>
        <v>0</v>
      </c>
      <c r="I21" s="17" t="s">
        <v>30</v>
      </c>
      <c r="J21" s="15" t="str">
        <f t="shared" si="3"/>
        <v>0</v>
      </c>
    </row>
    <row r="22" spans="1:10" x14ac:dyDescent="0.25">
      <c r="A22" s="3">
        <v>44855</v>
      </c>
      <c r="B22" s="16">
        <v>0.33333333333333331</v>
      </c>
      <c r="C22" s="16">
        <v>0.63194444444444442</v>
      </c>
      <c r="D22" s="4" t="str">
        <f t="shared" si="4"/>
        <v>00:30</v>
      </c>
      <c r="E22" s="12">
        <f t="shared" si="5"/>
        <v>0.66666666666666696</v>
      </c>
      <c r="F22" s="4">
        <f t="shared" si="6"/>
        <v>0.27777777777777779</v>
      </c>
      <c r="G22" s="14">
        <f>IF(I22="auf Arbeit",Jahresübersicht!$C$3,IF(I22="Überstunden",Jahresübersicht!$C$3,"00:00"))</f>
        <v>0.25</v>
      </c>
      <c r="H22" s="5">
        <f t="shared" si="2"/>
        <v>2.777777777777779E-2</v>
      </c>
      <c r="I22" s="17" t="s">
        <v>30</v>
      </c>
      <c r="J22" s="15" t="str">
        <f t="shared" si="3"/>
        <v>0</v>
      </c>
    </row>
    <row r="23" spans="1:10" s="10" customFormat="1" x14ac:dyDescent="0.25">
      <c r="A23" s="6">
        <v>44856</v>
      </c>
      <c r="B23" s="7"/>
      <c r="C23" s="7"/>
      <c r="D23" s="7"/>
      <c r="E23" s="7"/>
      <c r="F23" s="7"/>
      <c r="G23" s="14" t="str">
        <f>IF(I23="auf Arbeit",Jahresübersicht!$C$3,IF(I23="Überstunden",Jahresübersicht!$C$3,"00:00"))</f>
        <v>00:00</v>
      </c>
      <c r="H23" s="9"/>
      <c r="I23" s="9"/>
      <c r="J23" s="15" t="str">
        <f t="shared" si="3"/>
        <v>0</v>
      </c>
    </row>
    <row r="24" spans="1:10" s="10" customFormat="1" x14ac:dyDescent="0.25">
      <c r="A24" s="6">
        <v>44857</v>
      </c>
      <c r="B24" s="7"/>
      <c r="C24" s="7"/>
      <c r="D24" s="7"/>
      <c r="E24" s="7"/>
      <c r="F24" s="7"/>
      <c r="G24" s="14" t="str">
        <f>IF(I24="auf Arbeit",Jahresübersicht!$C$3,IF(I24="Überstunden",Jahresübersicht!$C$3,"00:00"))</f>
        <v>00:00</v>
      </c>
      <c r="H24" s="9"/>
      <c r="I24" s="9"/>
      <c r="J24" s="15" t="str">
        <f t="shared" ref="J24:J25" si="7">IF(I24="Urlaub","1","0")</f>
        <v>0</v>
      </c>
    </row>
    <row r="25" spans="1:10" x14ac:dyDescent="0.25">
      <c r="A25" s="3">
        <v>44858</v>
      </c>
      <c r="B25" s="16">
        <v>0.3125</v>
      </c>
      <c r="C25" s="16">
        <v>0.625</v>
      </c>
      <c r="D25" s="4" t="str">
        <f t="shared" ref="D25" si="8">IF(I25="auf Arbeit","00:30","00:00")</f>
        <v>00:30</v>
      </c>
      <c r="E25" s="12">
        <f t="shared" ref="E25" si="9">H25*24</f>
        <v>1.0000000000000004</v>
      </c>
      <c r="F25" s="4">
        <f t="shared" ref="F25" si="10">C25-B25-D25</f>
        <v>0.29166666666666669</v>
      </c>
      <c r="G25" s="14">
        <f>IF(I25="auf Arbeit",Jahresübersicht!$C$3,IF(I25="Überstunden",Jahresübersicht!$C$3,"00:00"))</f>
        <v>0.25</v>
      </c>
      <c r="H25" s="5">
        <f t="shared" ref="H25" si="11">F25-G25</f>
        <v>4.1666666666666685E-2</v>
      </c>
      <c r="I25" s="17" t="s">
        <v>30</v>
      </c>
      <c r="J25" s="15" t="str">
        <f t="shared" si="7"/>
        <v>0</v>
      </c>
    </row>
    <row r="26" spans="1:10" x14ac:dyDescent="0.25">
      <c r="A26" s="3">
        <v>44859</v>
      </c>
      <c r="B26" s="16">
        <v>0.52083333333333337</v>
      </c>
      <c r="C26" s="16">
        <v>0.83333333333333337</v>
      </c>
      <c r="D26" s="4" t="str">
        <f t="shared" ref="D26:D32" si="12">IF(I26="auf Arbeit","00:30","00:00")</f>
        <v>00:30</v>
      </c>
      <c r="E26" s="12">
        <f t="shared" ref="E26:E32" si="13">H26*24</f>
        <v>1.0000000000000004</v>
      </c>
      <c r="F26" s="4">
        <f t="shared" ref="F26:F32" si="14">C26-B26-D26</f>
        <v>0.29166666666666669</v>
      </c>
      <c r="G26" s="14">
        <f>IF(I26="auf Arbeit",Jahresübersicht!$C$3,IF(I26="Überstunden",Jahresübersicht!$C$3,"00:00"))</f>
        <v>0.25</v>
      </c>
      <c r="H26" s="5">
        <f t="shared" ref="H26:H32" si="15">F26-G26</f>
        <v>4.1666666666666685E-2</v>
      </c>
      <c r="I26" s="17" t="s">
        <v>30</v>
      </c>
      <c r="J26" s="15" t="str">
        <f t="shared" ref="J26:J32" si="16">IF(I26="Urlaub","1","0")</f>
        <v>0</v>
      </c>
    </row>
    <row r="27" spans="1:10" s="10" customFormat="1" x14ac:dyDescent="0.25">
      <c r="A27" s="3">
        <v>44860</v>
      </c>
      <c r="B27" s="16">
        <v>0.3125</v>
      </c>
      <c r="C27" s="16">
        <v>0.58333333333333337</v>
      </c>
      <c r="D27" s="4" t="str">
        <f t="shared" si="12"/>
        <v>00:30</v>
      </c>
      <c r="E27" s="12">
        <f t="shared" si="13"/>
        <v>0</v>
      </c>
      <c r="F27" s="4">
        <f t="shared" si="14"/>
        <v>0.25000000000000006</v>
      </c>
      <c r="G27" s="14">
        <f>IF(I27="auf Arbeit",Jahresübersicht!$C$3,IF(I27="Überstunden",Jahresübersicht!$C$3,"00:00"))</f>
        <v>0.25</v>
      </c>
      <c r="H27" s="5">
        <f t="shared" si="15"/>
        <v>0</v>
      </c>
      <c r="I27" s="17" t="s">
        <v>30</v>
      </c>
      <c r="J27" s="15" t="str">
        <f t="shared" si="16"/>
        <v>0</v>
      </c>
    </row>
    <row r="28" spans="1:10" s="10" customFormat="1" x14ac:dyDescent="0.25">
      <c r="A28" s="3">
        <v>44861</v>
      </c>
      <c r="B28" s="16">
        <v>0.52083333333333337</v>
      </c>
      <c r="C28" s="16">
        <v>0.79166666666666663</v>
      </c>
      <c r="D28" s="4" t="str">
        <f t="shared" si="12"/>
        <v>00:30</v>
      </c>
      <c r="E28" s="12">
        <f t="shared" si="13"/>
        <v>0</v>
      </c>
      <c r="F28" s="4">
        <f t="shared" si="14"/>
        <v>0.24999999999999992</v>
      </c>
      <c r="G28" s="14">
        <f>IF(I28="auf Arbeit",Jahresübersicht!$C$3,IF(I28="Überstunden",Jahresübersicht!$C$3,"00:00"))</f>
        <v>0.25</v>
      </c>
      <c r="H28" s="5">
        <f t="shared" si="15"/>
        <v>0</v>
      </c>
      <c r="I28" s="17" t="s">
        <v>30</v>
      </c>
      <c r="J28" s="15" t="str">
        <f t="shared" si="16"/>
        <v>0</v>
      </c>
    </row>
    <row r="29" spans="1:10" x14ac:dyDescent="0.25">
      <c r="A29" s="3">
        <v>44862</v>
      </c>
      <c r="B29" s="16"/>
      <c r="C29" s="16"/>
      <c r="D29" s="4" t="str">
        <f t="shared" si="12"/>
        <v>00:00</v>
      </c>
      <c r="E29" s="12">
        <f t="shared" si="13"/>
        <v>-6</v>
      </c>
      <c r="F29" s="4">
        <f t="shared" si="14"/>
        <v>0</v>
      </c>
      <c r="G29" s="14">
        <f>IF(I29="auf Arbeit",Jahresübersicht!$C$3,IF(I29="Überstunden",Jahresübersicht!$C$3,"00:00"))</f>
        <v>0.25</v>
      </c>
      <c r="H29" s="5">
        <f t="shared" si="15"/>
        <v>-0.25</v>
      </c>
      <c r="I29" s="17" t="s">
        <v>6</v>
      </c>
      <c r="J29" s="15" t="str">
        <f t="shared" si="16"/>
        <v>0</v>
      </c>
    </row>
    <row r="30" spans="1:10" s="10" customFormat="1" x14ac:dyDescent="0.25">
      <c r="A30" s="6">
        <v>44863</v>
      </c>
      <c r="B30" s="7"/>
      <c r="C30" s="7"/>
      <c r="D30" s="7"/>
      <c r="E30" s="7"/>
      <c r="F30" s="7"/>
      <c r="G30" s="14" t="str">
        <f>IF(I30="auf Arbeit",Jahresübersicht!$C$3,IF(I30="Überstunden",Jahresübersicht!$C$3,"00:00"))</f>
        <v>00:00</v>
      </c>
      <c r="H30" s="9"/>
      <c r="I30" s="9"/>
      <c r="J30" s="15" t="str">
        <f t="shared" si="16"/>
        <v>0</v>
      </c>
    </row>
    <row r="31" spans="1:10" s="10" customFormat="1" x14ac:dyDescent="0.25">
      <c r="A31" s="6">
        <v>44864</v>
      </c>
      <c r="B31" s="7"/>
      <c r="C31" s="7"/>
      <c r="D31" s="7"/>
      <c r="E31" s="7"/>
      <c r="F31" s="7"/>
      <c r="G31" s="14" t="str">
        <f>IF(I31="auf Arbeit",Jahresübersicht!$C$3,IF(I31="Überstunden",Jahresübersicht!$C$3,"00:00"))</f>
        <v>00:00</v>
      </c>
      <c r="H31" s="9"/>
      <c r="I31" s="9"/>
      <c r="J31" s="15" t="str">
        <f t="shared" si="16"/>
        <v>0</v>
      </c>
    </row>
    <row r="32" spans="1:10" x14ac:dyDescent="0.25">
      <c r="A32" s="3">
        <v>44865</v>
      </c>
      <c r="B32" s="16"/>
      <c r="C32" s="16"/>
      <c r="D32" s="4" t="str">
        <f t="shared" si="12"/>
        <v>00:00</v>
      </c>
      <c r="E32" s="12">
        <f t="shared" si="13"/>
        <v>0</v>
      </c>
      <c r="F32" s="4">
        <f t="shared" si="14"/>
        <v>0</v>
      </c>
      <c r="G32" s="14" t="str">
        <f>IF(I32="auf Arbeit",Jahresübersicht!$C$3,IF(I32="Überstunden",Jahresübersicht!$C$3,"00:00"))</f>
        <v>00:00</v>
      </c>
      <c r="H32" s="5">
        <f t="shared" si="15"/>
        <v>0</v>
      </c>
      <c r="I32" s="17" t="s">
        <v>26</v>
      </c>
      <c r="J32" s="15" t="str">
        <f t="shared" si="16"/>
        <v>0</v>
      </c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-1.8333333333333233</v>
      </c>
      <c r="J34" s="15">
        <f>J2+J3+J4+J5+J6+J7+J8+J9+J10+J11+J12+J13+J14+J15+J16+J17+J18+J19+J20+J21+J22+J23+J24+J25+J26+J27+J28+J29+J30+J31+J32</f>
        <v>0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2E6718-CFFB-4191-A430-CC18501063D1}">
          <x14:formula1>
            <xm:f>Daten!$A$2:$A$8</xm:f>
          </x14:formula1>
          <xm:sqref>I2:I33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648DA-BA13-45A4-9A69-9F2827C8F103}">
  <dimension ref="A1:K34"/>
  <sheetViews>
    <sheetView topLeftCell="A12" workbookViewId="0">
      <selection activeCell="K27" sqref="K27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44866</v>
      </c>
      <c r="B2" s="16">
        <v>0.54166666666666663</v>
      </c>
      <c r="C2" s="16">
        <v>0.85416666666666663</v>
      </c>
      <c r="D2" s="4" t="str">
        <f t="shared" ref="D2" si="0">IF(I2="auf Arbeit","00:30","00:00")</f>
        <v>00:30</v>
      </c>
      <c r="E2" s="12">
        <f t="shared" ref="E2" si="1">H2*24</f>
        <v>1.0000000000000004</v>
      </c>
      <c r="F2" s="4">
        <f t="shared" ref="F2" si="2">C2-B2-D2</f>
        <v>0.29166666666666669</v>
      </c>
      <c r="G2" s="14">
        <f>IF(I2="auf Arbeit",Jahresübersicht!$C$3,IF(I2="Überstunden",Jahresübersicht!$C$3,"00:00"))</f>
        <v>0.25</v>
      </c>
      <c r="H2" s="5">
        <f t="shared" ref="H2" si="3">F2-G2</f>
        <v>4.1666666666666685E-2</v>
      </c>
      <c r="I2" s="17" t="s">
        <v>30</v>
      </c>
      <c r="J2" s="15" t="str">
        <f t="shared" ref="J2" si="4">IF(I2="Urlaub","1","0")</f>
        <v>0</v>
      </c>
      <c r="K2" s="5"/>
    </row>
    <row r="3" spans="1:11" s="10" customFormat="1" x14ac:dyDescent="0.25">
      <c r="A3" s="3">
        <v>44867</v>
      </c>
      <c r="B3" s="16">
        <v>0.3125</v>
      </c>
      <c r="C3" s="16">
        <v>0.60416666666666663</v>
      </c>
      <c r="D3" s="4" t="str">
        <f t="shared" ref="D3:D22" si="5">IF(I3="auf Arbeit","00:30","00:00")</f>
        <v>00:30</v>
      </c>
      <c r="E3" s="12">
        <f t="shared" ref="E3:E22" si="6">H3*24</f>
        <v>0.49999999999999956</v>
      </c>
      <c r="F3" s="4">
        <f t="shared" ref="F3:F22" si="7">C3-B3-D3</f>
        <v>0.27083333333333331</v>
      </c>
      <c r="G3" s="14">
        <f>IF(I3="auf Arbeit",Jahresübersicht!$C$3,IF(I3="Überstunden",Jahresübersicht!$C$3,"00:00"))</f>
        <v>0.25</v>
      </c>
      <c r="H3" s="5">
        <f t="shared" ref="H3:H22" si="8">F3-G3</f>
        <v>2.0833333333333315E-2</v>
      </c>
      <c r="I3" s="17" t="s">
        <v>30</v>
      </c>
      <c r="J3" s="15" t="str">
        <f t="shared" ref="J3:J22" si="9">IF(I3="Urlaub","1","0")</f>
        <v>0</v>
      </c>
      <c r="K3"/>
    </row>
    <row r="4" spans="1:11" s="10" customFormat="1" x14ac:dyDescent="0.25">
      <c r="A4" s="3">
        <v>44868</v>
      </c>
      <c r="B4" s="16">
        <v>0.54166666666666663</v>
      </c>
      <c r="C4" s="16">
        <v>0.8125</v>
      </c>
      <c r="D4" s="4" t="str">
        <f t="shared" si="5"/>
        <v>00:30</v>
      </c>
      <c r="E4" s="12">
        <f t="shared" si="6"/>
        <v>0</v>
      </c>
      <c r="F4" s="4">
        <f t="shared" si="7"/>
        <v>0.25000000000000006</v>
      </c>
      <c r="G4" s="14">
        <f>IF(I4="auf Arbeit",Jahresübersicht!$C$3,IF(I4="Überstunden",Jahresübersicht!$C$3,"00:00"))</f>
        <v>0.25</v>
      </c>
      <c r="H4" s="5">
        <f t="shared" si="8"/>
        <v>0</v>
      </c>
      <c r="I4" s="17" t="s">
        <v>30</v>
      </c>
      <c r="J4" s="15" t="str">
        <f t="shared" si="9"/>
        <v>0</v>
      </c>
      <c r="K4"/>
    </row>
    <row r="5" spans="1:11" s="10" customFormat="1" x14ac:dyDescent="0.25">
      <c r="A5" s="3">
        <v>44869</v>
      </c>
      <c r="B5" s="16">
        <v>0.35416666666666669</v>
      </c>
      <c r="C5" s="16">
        <v>0.66666666666666663</v>
      </c>
      <c r="D5" s="4" t="str">
        <f t="shared" si="5"/>
        <v>00:30</v>
      </c>
      <c r="E5" s="12">
        <f t="shared" si="6"/>
        <v>0.99999999999999911</v>
      </c>
      <c r="F5" s="4">
        <f t="shared" si="7"/>
        <v>0.29166666666666663</v>
      </c>
      <c r="G5" s="14">
        <f>IF(I5="auf Arbeit",Jahresübersicht!$C$3,IF(I5="Überstunden",Jahresübersicht!$C$3,"00:00"))</f>
        <v>0.25</v>
      </c>
      <c r="H5" s="5">
        <f t="shared" si="8"/>
        <v>4.166666666666663E-2</v>
      </c>
      <c r="I5" s="17" t="s">
        <v>30</v>
      </c>
      <c r="J5" s="15" t="str">
        <f t="shared" si="9"/>
        <v>0</v>
      </c>
      <c r="K5"/>
    </row>
    <row r="6" spans="1:11" s="10" customFormat="1" x14ac:dyDescent="0.25">
      <c r="A6" s="6">
        <v>44870</v>
      </c>
      <c r="B6" s="7"/>
      <c r="C6" s="7"/>
      <c r="D6" s="7"/>
      <c r="E6" s="7"/>
      <c r="F6" s="7"/>
      <c r="G6" s="14" t="str">
        <f>IF(I6="auf Arbeit",Jahresübersicht!$C$3,IF(I6="Überstunden",Jahresübersicht!$C$3,"00:00"))</f>
        <v>00:00</v>
      </c>
      <c r="H6" s="9"/>
      <c r="I6" s="9"/>
      <c r="J6" s="15" t="str">
        <f t="shared" si="9"/>
        <v>0</v>
      </c>
    </row>
    <row r="7" spans="1:11" s="10" customFormat="1" x14ac:dyDescent="0.25">
      <c r="A7" s="6">
        <v>44871</v>
      </c>
      <c r="B7" s="7"/>
      <c r="C7" s="7"/>
      <c r="D7" s="7"/>
      <c r="E7" s="7"/>
      <c r="F7" s="7"/>
      <c r="G7" s="14" t="str">
        <f>IF(I7="auf Arbeit",Jahresübersicht!$C$3,IF(I7="Überstunden",Jahresübersicht!$C$3,"00:00"))</f>
        <v>00:00</v>
      </c>
      <c r="H7" s="9"/>
      <c r="I7" s="9"/>
      <c r="J7" s="15" t="str">
        <f t="shared" si="9"/>
        <v>0</v>
      </c>
    </row>
    <row r="8" spans="1:11" x14ac:dyDescent="0.25">
      <c r="A8" s="3">
        <v>44872</v>
      </c>
      <c r="B8" s="16">
        <v>0.3125</v>
      </c>
      <c r="C8" s="16">
        <v>0.60416666666666663</v>
      </c>
      <c r="D8" s="4" t="str">
        <f t="shared" si="5"/>
        <v>00:30</v>
      </c>
      <c r="E8" s="12">
        <f t="shared" si="6"/>
        <v>0.49999999999999956</v>
      </c>
      <c r="F8" s="4">
        <f t="shared" si="7"/>
        <v>0.27083333333333331</v>
      </c>
      <c r="G8" s="14">
        <f>IF(I8="auf Arbeit",Jahresübersicht!$C$3,IF(I8="Überstunden",Jahresübersicht!$C$3,"00:00"))</f>
        <v>0.25</v>
      </c>
      <c r="H8" s="5">
        <f t="shared" si="8"/>
        <v>2.0833333333333315E-2</v>
      </c>
      <c r="I8" s="17" t="s">
        <v>30</v>
      </c>
      <c r="J8" s="15" t="str">
        <f t="shared" si="9"/>
        <v>0</v>
      </c>
    </row>
    <row r="9" spans="1:11" x14ac:dyDescent="0.25">
      <c r="A9" s="3">
        <v>44873</v>
      </c>
      <c r="B9" s="16">
        <v>0.54166666666666663</v>
      </c>
      <c r="C9" s="16">
        <v>0.83333333333333337</v>
      </c>
      <c r="D9" s="4" t="str">
        <f t="shared" si="5"/>
        <v>00:30</v>
      </c>
      <c r="E9" s="12">
        <f t="shared" si="6"/>
        <v>0.50000000000000222</v>
      </c>
      <c r="F9" s="4">
        <f t="shared" si="7"/>
        <v>0.27083333333333343</v>
      </c>
      <c r="G9" s="14">
        <f>IF(I9="auf Arbeit",Jahresübersicht!$C$3,IF(I9="Überstunden",Jahresübersicht!$C$3,"00:00"))</f>
        <v>0.25</v>
      </c>
      <c r="H9" s="5">
        <f t="shared" si="8"/>
        <v>2.0833333333333426E-2</v>
      </c>
      <c r="I9" s="17" t="s">
        <v>30</v>
      </c>
      <c r="J9" s="15" t="str">
        <f t="shared" si="9"/>
        <v>0</v>
      </c>
    </row>
    <row r="10" spans="1:11" x14ac:dyDescent="0.25">
      <c r="A10" s="3">
        <v>44874</v>
      </c>
      <c r="B10" s="16">
        <v>0.3125</v>
      </c>
      <c r="C10" s="16">
        <v>0.60416666666666663</v>
      </c>
      <c r="D10" s="4" t="str">
        <f t="shared" si="5"/>
        <v>00:30</v>
      </c>
      <c r="E10" s="12">
        <f t="shared" si="6"/>
        <v>0.49999999999999956</v>
      </c>
      <c r="F10" s="4">
        <f t="shared" si="7"/>
        <v>0.27083333333333331</v>
      </c>
      <c r="G10" s="14">
        <f>IF(I10="auf Arbeit",Jahresübersicht!$C$3,IF(I10="Überstunden",Jahresübersicht!$C$3,"00:00"))</f>
        <v>0.25</v>
      </c>
      <c r="H10" s="5">
        <f t="shared" si="8"/>
        <v>2.0833333333333315E-2</v>
      </c>
      <c r="I10" s="17" t="s">
        <v>30</v>
      </c>
      <c r="J10" s="15" t="str">
        <f t="shared" si="9"/>
        <v>0</v>
      </c>
    </row>
    <row r="11" spans="1:11" x14ac:dyDescent="0.25">
      <c r="A11" s="3">
        <v>44875</v>
      </c>
      <c r="B11" s="16">
        <v>0.54166666666666663</v>
      </c>
      <c r="C11" s="16">
        <v>0.83333333333333337</v>
      </c>
      <c r="D11" s="4" t="str">
        <f t="shared" si="5"/>
        <v>00:30</v>
      </c>
      <c r="E11" s="12">
        <f t="shared" si="6"/>
        <v>0.50000000000000222</v>
      </c>
      <c r="F11" s="4">
        <f t="shared" si="7"/>
        <v>0.27083333333333343</v>
      </c>
      <c r="G11" s="14">
        <f>IF(I11="auf Arbeit",Jahresübersicht!$C$3,IF(I11="Überstunden",Jahresübersicht!$C$3,"00:00"))</f>
        <v>0.25</v>
      </c>
      <c r="H11" s="5">
        <f t="shared" si="8"/>
        <v>2.0833333333333426E-2</v>
      </c>
      <c r="I11" s="17" t="s">
        <v>30</v>
      </c>
      <c r="J11" s="15" t="str">
        <f t="shared" si="9"/>
        <v>0</v>
      </c>
    </row>
    <row r="12" spans="1:11" x14ac:dyDescent="0.25">
      <c r="A12" s="3">
        <v>44876</v>
      </c>
      <c r="B12" s="16">
        <v>0.33333333333333331</v>
      </c>
      <c r="C12" s="16">
        <v>0.625</v>
      </c>
      <c r="D12" s="4" t="str">
        <f t="shared" si="5"/>
        <v>00:30</v>
      </c>
      <c r="E12" s="12">
        <f t="shared" si="6"/>
        <v>0.50000000000000089</v>
      </c>
      <c r="F12" s="4">
        <f t="shared" si="7"/>
        <v>0.27083333333333337</v>
      </c>
      <c r="G12" s="14">
        <f>IF(I12="auf Arbeit",Jahresübersicht!$C$3,IF(I12="Überstunden",Jahresübersicht!$C$3,"00:00"))</f>
        <v>0.25</v>
      </c>
      <c r="H12" s="5">
        <f t="shared" si="8"/>
        <v>2.083333333333337E-2</v>
      </c>
      <c r="I12" s="17" t="s">
        <v>30</v>
      </c>
      <c r="J12" s="15" t="str">
        <f t="shared" si="9"/>
        <v>0</v>
      </c>
    </row>
    <row r="13" spans="1:11" s="10" customFormat="1" x14ac:dyDescent="0.25">
      <c r="A13" s="6">
        <v>44877</v>
      </c>
      <c r="B13" s="7"/>
      <c r="C13" s="7"/>
      <c r="D13" s="7"/>
      <c r="E13" s="7"/>
      <c r="F13" s="7"/>
      <c r="G13" s="14" t="str">
        <f>IF(I13="auf Arbeit",Jahresübersicht!$C$3,IF(I13="Überstunden",Jahresübersicht!$C$3,"00:00"))</f>
        <v>00:00</v>
      </c>
      <c r="H13" s="9"/>
      <c r="I13" s="9"/>
      <c r="J13" s="15" t="str">
        <f t="shared" si="9"/>
        <v>0</v>
      </c>
    </row>
    <row r="14" spans="1:11" s="10" customFormat="1" x14ac:dyDescent="0.25">
      <c r="A14" s="6">
        <v>44878</v>
      </c>
      <c r="B14" s="7"/>
      <c r="C14" s="7"/>
      <c r="D14" s="7"/>
      <c r="E14" s="7"/>
      <c r="F14" s="7"/>
      <c r="G14" s="14" t="str">
        <f>IF(I14="auf Arbeit",Jahresübersicht!$C$3,IF(I14="Überstunden",Jahresübersicht!$C$3,"00:00"))</f>
        <v>00:00</v>
      </c>
      <c r="H14" s="9"/>
      <c r="I14" s="9"/>
      <c r="J14" s="15" t="str">
        <f t="shared" si="9"/>
        <v>0</v>
      </c>
    </row>
    <row r="15" spans="1:11" x14ac:dyDescent="0.25">
      <c r="A15" s="3">
        <v>44879</v>
      </c>
      <c r="B15" s="16">
        <v>0.3125</v>
      </c>
      <c r="C15" s="16">
        <v>0.58333333333333337</v>
      </c>
      <c r="D15" s="4" t="str">
        <f t="shared" si="5"/>
        <v>00:30</v>
      </c>
      <c r="E15" s="12">
        <f t="shared" si="6"/>
        <v>0</v>
      </c>
      <c r="F15" s="4">
        <f t="shared" si="7"/>
        <v>0.25000000000000006</v>
      </c>
      <c r="G15" s="14">
        <f>IF(I15="auf Arbeit",Jahresübersicht!$C$3,IF(I15="Überstunden",Jahresübersicht!$C$3,"00:00"))</f>
        <v>0.25</v>
      </c>
      <c r="H15" s="5">
        <f t="shared" si="8"/>
        <v>0</v>
      </c>
      <c r="I15" s="17" t="s">
        <v>30</v>
      </c>
      <c r="J15" s="15" t="str">
        <f t="shared" si="9"/>
        <v>0</v>
      </c>
    </row>
    <row r="16" spans="1:11" x14ac:dyDescent="0.25">
      <c r="A16" s="3">
        <v>44880</v>
      </c>
      <c r="B16" s="16">
        <v>0.54166666666666663</v>
      </c>
      <c r="C16" s="16">
        <v>0.8125</v>
      </c>
      <c r="D16" s="4" t="str">
        <f t="shared" si="5"/>
        <v>00:30</v>
      </c>
      <c r="E16" s="12">
        <f t="shared" si="6"/>
        <v>0</v>
      </c>
      <c r="F16" s="4">
        <f t="shared" si="7"/>
        <v>0.25000000000000006</v>
      </c>
      <c r="G16" s="14">
        <f>IF(I16="auf Arbeit",Jahresübersicht!$C$3,IF(I16="Überstunden",Jahresübersicht!$C$3,"00:00"))</f>
        <v>0.25</v>
      </c>
      <c r="H16" s="5">
        <f t="shared" si="8"/>
        <v>0</v>
      </c>
      <c r="I16" s="17" t="s">
        <v>30</v>
      </c>
      <c r="J16" s="15" t="str">
        <f t="shared" si="9"/>
        <v>0</v>
      </c>
    </row>
    <row r="17" spans="1:10" x14ac:dyDescent="0.25">
      <c r="A17" s="3">
        <v>44881</v>
      </c>
      <c r="B17" s="16"/>
      <c r="C17" s="16"/>
      <c r="D17" s="4" t="str">
        <f t="shared" si="5"/>
        <v>00:00</v>
      </c>
      <c r="E17" s="12">
        <f t="shared" si="6"/>
        <v>0</v>
      </c>
      <c r="F17" s="4">
        <f t="shared" si="7"/>
        <v>0</v>
      </c>
      <c r="G17" s="14" t="str">
        <f>IF(I17="auf Arbeit",Jahresübersicht!$C$3,IF(I17="Überstunden",Jahresübersicht!$C$3,"00:00"))</f>
        <v>00:00</v>
      </c>
      <c r="H17" s="5">
        <f t="shared" si="8"/>
        <v>0</v>
      </c>
      <c r="I17" s="17" t="s">
        <v>26</v>
      </c>
      <c r="J17" s="15" t="str">
        <f t="shared" si="9"/>
        <v>0</v>
      </c>
    </row>
    <row r="18" spans="1:10" x14ac:dyDescent="0.25">
      <c r="A18" s="3">
        <v>44882</v>
      </c>
      <c r="B18" s="16">
        <v>0.53125</v>
      </c>
      <c r="C18" s="16">
        <v>0.8125</v>
      </c>
      <c r="D18" s="4" t="str">
        <f t="shared" si="5"/>
        <v>00:30</v>
      </c>
      <c r="E18" s="12">
        <f t="shared" si="6"/>
        <v>0.25000000000000044</v>
      </c>
      <c r="F18" s="4">
        <f t="shared" si="7"/>
        <v>0.26041666666666669</v>
      </c>
      <c r="G18" s="14">
        <f>IF(I18="auf Arbeit",Jahresübersicht!$C$3,IF(I18="Überstunden",Jahresübersicht!$C$3,"00:00"))</f>
        <v>0.25</v>
      </c>
      <c r="H18" s="5">
        <f t="shared" si="8"/>
        <v>1.0416666666666685E-2</v>
      </c>
      <c r="I18" s="17" t="s">
        <v>30</v>
      </c>
      <c r="J18" s="15" t="str">
        <f t="shared" si="9"/>
        <v>0</v>
      </c>
    </row>
    <row r="19" spans="1:10" x14ac:dyDescent="0.25">
      <c r="A19" s="3">
        <v>44883</v>
      </c>
      <c r="B19" s="16">
        <v>0.33333333333333331</v>
      </c>
      <c r="C19" s="16">
        <v>0.625</v>
      </c>
      <c r="D19" s="4" t="str">
        <f t="shared" si="5"/>
        <v>00:30</v>
      </c>
      <c r="E19" s="12">
        <f t="shared" si="6"/>
        <v>0.50000000000000089</v>
      </c>
      <c r="F19" s="4">
        <f t="shared" si="7"/>
        <v>0.27083333333333337</v>
      </c>
      <c r="G19" s="14">
        <f>IF(I19="auf Arbeit",Jahresübersicht!$C$3,IF(I19="Überstunden",Jahresübersicht!$C$3,"00:00"))</f>
        <v>0.25</v>
      </c>
      <c r="H19" s="5">
        <f t="shared" si="8"/>
        <v>2.083333333333337E-2</v>
      </c>
      <c r="I19" s="17" t="s">
        <v>30</v>
      </c>
      <c r="J19" s="15" t="str">
        <f t="shared" si="9"/>
        <v>0</v>
      </c>
    </row>
    <row r="20" spans="1:10" s="10" customFormat="1" x14ac:dyDescent="0.25">
      <c r="A20" s="6">
        <v>44884</v>
      </c>
      <c r="B20" s="7"/>
      <c r="C20" s="7"/>
      <c r="D20" s="7"/>
      <c r="E20" s="7"/>
      <c r="F20" s="7"/>
      <c r="G20" s="14" t="str">
        <f>IF(I20="auf Arbeit",Jahresübersicht!$C$3,IF(I20="Überstunden",Jahresübersicht!$C$3,"00:00"))</f>
        <v>00:00</v>
      </c>
      <c r="H20" s="9"/>
      <c r="I20" s="9"/>
      <c r="J20" s="15" t="str">
        <f t="shared" si="9"/>
        <v>0</v>
      </c>
    </row>
    <row r="21" spans="1:10" s="10" customFormat="1" x14ac:dyDescent="0.25">
      <c r="A21" s="6">
        <v>44885</v>
      </c>
      <c r="B21" s="7"/>
      <c r="C21" s="7"/>
      <c r="D21" s="7"/>
      <c r="E21" s="7"/>
      <c r="F21" s="7"/>
      <c r="G21" s="14" t="str">
        <f>IF(I21="auf Arbeit",Jahresübersicht!$C$3,IF(I21="Überstunden",Jahresübersicht!$C$3,"00:00"))</f>
        <v>00:00</v>
      </c>
      <c r="H21" s="9"/>
      <c r="I21" s="9"/>
      <c r="J21" s="15" t="str">
        <f t="shared" si="9"/>
        <v>0</v>
      </c>
    </row>
    <row r="22" spans="1:10" x14ac:dyDescent="0.25">
      <c r="A22" s="3">
        <v>44886</v>
      </c>
      <c r="B22" s="16">
        <v>0.3125</v>
      </c>
      <c r="C22" s="16">
        <v>0.58333333333333337</v>
      </c>
      <c r="D22" s="4" t="str">
        <f t="shared" si="5"/>
        <v>00:30</v>
      </c>
      <c r="E22" s="12">
        <f t="shared" si="6"/>
        <v>0</v>
      </c>
      <c r="F22" s="4">
        <f t="shared" si="7"/>
        <v>0.25000000000000006</v>
      </c>
      <c r="G22" s="14">
        <f>IF(I22="auf Arbeit",Jahresübersicht!$C$3,IF(I22="Überstunden",Jahresübersicht!$C$3,"00:00"))</f>
        <v>0.25</v>
      </c>
      <c r="H22" s="5">
        <f t="shared" si="8"/>
        <v>0</v>
      </c>
      <c r="I22" s="17" t="s">
        <v>30</v>
      </c>
      <c r="J22" s="15" t="str">
        <f t="shared" si="9"/>
        <v>0</v>
      </c>
    </row>
    <row r="23" spans="1:10" x14ac:dyDescent="0.25">
      <c r="A23" s="3">
        <v>44887</v>
      </c>
      <c r="B23" s="16">
        <v>0.54166666666666663</v>
      </c>
      <c r="C23" s="16">
        <v>0.83333333333333337</v>
      </c>
      <c r="D23" s="4" t="str">
        <f t="shared" ref="D23:D31" si="10">IF(I23="auf Arbeit","00:30","00:00")</f>
        <v>00:30</v>
      </c>
      <c r="E23" s="12">
        <f t="shared" ref="E23:E31" si="11">H23*24</f>
        <v>0.50000000000000222</v>
      </c>
      <c r="F23" s="4">
        <f t="shared" ref="F23:F31" si="12">C23-B23-D23</f>
        <v>0.27083333333333343</v>
      </c>
      <c r="G23" s="14">
        <f>IF(I23="auf Arbeit",Jahresübersicht!$C$3,IF(I23="Überstunden",Jahresübersicht!$C$3,"00:00"))</f>
        <v>0.25</v>
      </c>
      <c r="H23" s="5">
        <f t="shared" ref="H23:H31" si="13">F23-G23</f>
        <v>2.0833333333333426E-2</v>
      </c>
      <c r="I23" s="17" t="s">
        <v>30</v>
      </c>
      <c r="J23" s="15" t="str">
        <f t="shared" ref="J23:J31" si="14">IF(I23="Urlaub","1","0")</f>
        <v>0</v>
      </c>
    </row>
    <row r="24" spans="1:10" x14ac:dyDescent="0.25">
      <c r="A24" s="3">
        <v>44888</v>
      </c>
      <c r="B24" s="16">
        <v>0.3125</v>
      </c>
      <c r="C24" s="16">
        <v>0.58333333333333337</v>
      </c>
      <c r="D24" s="4" t="str">
        <f t="shared" si="10"/>
        <v>00:30</v>
      </c>
      <c r="E24" s="12">
        <f t="shared" si="11"/>
        <v>0</v>
      </c>
      <c r="F24" s="4">
        <f t="shared" si="12"/>
        <v>0.25000000000000006</v>
      </c>
      <c r="G24" s="14">
        <f>IF(I24="auf Arbeit",Jahresübersicht!$C$3,IF(I24="Überstunden",Jahresübersicht!$C$3,"00:00"))</f>
        <v>0.25</v>
      </c>
      <c r="H24" s="5">
        <f t="shared" si="13"/>
        <v>0</v>
      </c>
      <c r="I24" s="17" t="s">
        <v>30</v>
      </c>
      <c r="J24" s="15" t="str">
        <f t="shared" si="14"/>
        <v>0</v>
      </c>
    </row>
    <row r="25" spans="1:10" x14ac:dyDescent="0.25">
      <c r="A25" s="3">
        <v>44889</v>
      </c>
      <c r="B25" s="16"/>
      <c r="C25" s="16"/>
      <c r="D25" s="4" t="str">
        <f t="shared" si="10"/>
        <v>00:00</v>
      </c>
      <c r="E25" s="12">
        <f t="shared" si="11"/>
        <v>0</v>
      </c>
      <c r="F25" s="4">
        <f t="shared" si="12"/>
        <v>0</v>
      </c>
      <c r="G25" s="14" t="str">
        <f>IF(I25="auf Arbeit",Jahresübersicht!$C$3,IF(I25="Überstunden",Jahresübersicht!$C$3,"00:00"))</f>
        <v>00:00</v>
      </c>
      <c r="H25" s="5">
        <f t="shared" si="13"/>
        <v>0</v>
      </c>
      <c r="I25" s="17" t="s">
        <v>28</v>
      </c>
      <c r="J25" s="15" t="str">
        <f t="shared" si="14"/>
        <v>0</v>
      </c>
    </row>
    <row r="26" spans="1:10" x14ac:dyDescent="0.25">
      <c r="A26" s="3">
        <v>44890</v>
      </c>
      <c r="B26" s="16"/>
      <c r="C26" s="16"/>
      <c r="D26" s="4" t="str">
        <f t="shared" si="10"/>
        <v>00:00</v>
      </c>
      <c r="E26" s="12">
        <f t="shared" si="11"/>
        <v>0</v>
      </c>
      <c r="F26" s="4">
        <f t="shared" si="12"/>
        <v>0</v>
      </c>
      <c r="G26" s="14" t="str">
        <f>IF(I26="auf Arbeit",Jahresübersicht!$C$3,IF(I26="Überstunden",Jahresübersicht!$C$3,"00:00"))</f>
        <v>00:00</v>
      </c>
      <c r="H26" s="5">
        <f t="shared" si="13"/>
        <v>0</v>
      </c>
      <c r="I26" s="17" t="s">
        <v>28</v>
      </c>
      <c r="J26" s="15" t="str">
        <f t="shared" si="14"/>
        <v>0</v>
      </c>
    </row>
    <row r="27" spans="1:10" s="10" customFormat="1" x14ac:dyDescent="0.25">
      <c r="A27" s="6">
        <v>44891</v>
      </c>
      <c r="B27" s="7"/>
      <c r="C27" s="7"/>
      <c r="D27" s="7"/>
      <c r="E27" s="7">
        <v>6</v>
      </c>
      <c r="F27" s="7"/>
      <c r="G27" s="14" t="str">
        <f>IF(I27="auf Arbeit",Jahresübersicht!$C$3,IF(I27="Überstunden",Jahresübersicht!$C$3,"00:00"))</f>
        <v>00:00</v>
      </c>
      <c r="H27" s="9"/>
      <c r="I27" s="43" t="s">
        <v>28</v>
      </c>
      <c r="J27" s="15" t="str">
        <f t="shared" si="14"/>
        <v>0</v>
      </c>
    </row>
    <row r="28" spans="1:10" s="10" customFormat="1" x14ac:dyDescent="0.25">
      <c r="A28" s="6">
        <v>44892</v>
      </c>
      <c r="B28" s="7"/>
      <c r="C28" s="7"/>
      <c r="D28" s="7"/>
      <c r="E28" s="7">
        <v>6</v>
      </c>
      <c r="F28" s="7"/>
      <c r="G28" s="14" t="str">
        <f>IF(I28="auf Arbeit",Jahresübersicht!$C$3,IF(I28="Überstunden",Jahresübersicht!$C$3,"00:00"))</f>
        <v>00:00</v>
      </c>
      <c r="H28" s="9"/>
      <c r="I28" s="43" t="s">
        <v>28</v>
      </c>
      <c r="J28" s="15" t="str">
        <f t="shared" si="14"/>
        <v>0</v>
      </c>
    </row>
    <row r="29" spans="1:10" x14ac:dyDescent="0.25">
      <c r="A29" s="3">
        <v>44893</v>
      </c>
      <c r="B29" s="16">
        <v>0.3125</v>
      </c>
      <c r="C29" s="16">
        <v>0.58333333333333337</v>
      </c>
      <c r="D29" s="4" t="str">
        <f t="shared" si="10"/>
        <v>00:30</v>
      </c>
      <c r="E29" s="12">
        <f t="shared" si="11"/>
        <v>0</v>
      </c>
      <c r="F29" s="4">
        <f t="shared" si="12"/>
        <v>0.25000000000000006</v>
      </c>
      <c r="G29" s="14">
        <f>IF(I29="auf Arbeit",Jahresübersicht!$C$3,IF(I29="Überstunden",Jahresübersicht!$C$3,"00:00"))</f>
        <v>0.25</v>
      </c>
      <c r="H29" s="5">
        <f t="shared" si="13"/>
        <v>0</v>
      </c>
      <c r="I29" s="17" t="s">
        <v>30</v>
      </c>
      <c r="J29" s="15" t="str">
        <f t="shared" si="14"/>
        <v>0</v>
      </c>
    </row>
    <row r="30" spans="1:10" x14ac:dyDescent="0.25">
      <c r="A30" s="3">
        <v>44894</v>
      </c>
      <c r="B30" s="16">
        <v>0.5625</v>
      </c>
      <c r="C30" s="16">
        <v>0.8125</v>
      </c>
      <c r="D30" s="4" t="str">
        <f t="shared" si="10"/>
        <v>00:30</v>
      </c>
      <c r="E30" s="12">
        <f t="shared" si="11"/>
        <v>-0.50000000000000022</v>
      </c>
      <c r="F30" s="4">
        <f t="shared" si="12"/>
        <v>0.22916666666666666</v>
      </c>
      <c r="G30" s="14">
        <f>IF(I30="auf Arbeit",Jahresübersicht!$C$3,IF(I30="Überstunden",Jahresübersicht!$C$3,"00:00"))</f>
        <v>0.25</v>
      </c>
      <c r="H30" s="5">
        <f t="shared" si="13"/>
        <v>-2.0833333333333343E-2</v>
      </c>
      <c r="I30" s="17" t="s">
        <v>30</v>
      </c>
      <c r="J30" s="15" t="str">
        <f t="shared" si="14"/>
        <v>0</v>
      </c>
    </row>
    <row r="31" spans="1:10" x14ac:dyDescent="0.25">
      <c r="A31" s="3">
        <v>44895</v>
      </c>
      <c r="B31" s="16">
        <v>0.3125</v>
      </c>
      <c r="C31" s="16">
        <v>0.625</v>
      </c>
      <c r="D31" s="4" t="str">
        <f t="shared" si="10"/>
        <v>00:30</v>
      </c>
      <c r="E31" s="12">
        <f t="shared" si="11"/>
        <v>1.0000000000000004</v>
      </c>
      <c r="F31" s="4">
        <f t="shared" si="12"/>
        <v>0.29166666666666669</v>
      </c>
      <c r="G31" s="14">
        <f>IF(I31="auf Arbeit",Jahresübersicht!$C$3,IF(I31="Überstunden",Jahresübersicht!$C$3,"00:00"))</f>
        <v>0.25</v>
      </c>
      <c r="H31" s="5">
        <f t="shared" si="13"/>
        <v>4.1666666666666685E-2</v>
      </c>
      <c r="I31" s="17" t="s">
        <v>30</v>
      </c>
      <c r="J31" s="15" t="str">
        <f t="shared" si="14"/>
        <v>0</v>
      </c>
    </row>
    <row r="32" spans="1:10" x14ac:dyDescent="0.25">
      <c r="J32" s="15"/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18.750000000000007</v>
      </c>
      <c r="J34" s="15">
        <f>J2+J3+J4+J5+J6+J7+J8+J9+J10+J11+J12+J13+J14+J15+J16+J17+J18+J19+J20+J21+J22+J23+J24+J25+J26+J27+J28+J29+J30+J31+J32</f>
        <v>0</v>
      </c>
      <c r="K34" s="15"/>
    </row>
  </sheetData>
  <protectedRanges>
    <protectedRange sqref="I2:I31" name="Bereich2"/>
    <protectedRange sqref="B2:C31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0EE836-66A2-4980-ADCB-7461DE8DC4B9}">
          <x14:formula1>
            <xm:f>Daten!$A$2:$A$8</xm:f>
          </x14:formula1>
          <xm:sqref>I2:I33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B9A9-FF9F-4417-AB4C-E48379B2A7DD}">
  <dimension ref="A1:K34"/>
  <sheetViews>
    <sheetView workbookViewId="0">
      <selection activeCell="L21" sqref="L21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44896</v>
      </c>
      <c r="B2" s="16">
        <v>0.54166666666666663</v>
      </c>
      <c r="C2" s="16">
        <v>0.83333333333333337</v>
      </c>
      <c r="D2" s="4" t="str">
        <f t="shared" ref="D2" si="0">IF(I2="auf Arbeit","00:30","00:00")</f>
        <v>00:30</v>
      </c>
      <c r="E2" s="12">
        <f t="shared" ref="E2" si="1">H2*24</f>
        <v>0.50000000000000222</v>
      </c>
      <c r="F2" s="4">
        <f t="shared" ref="F2" si="2">C2-B2-D2</f>
        <v>0.27083333333333343</v>
      </c>
      <c r="G2" s="14">
        <f>IF(I2="auf Arbeit",Jahresübersicht!$C$3,IF(I2="Überstunden",Jahresübersicht!$C$3,"00:00"))</f>
        <v>0.25</v>
      </c>
      <c r="H2" s="5">
        <f t="shared" ref="H2" si="3">F2-G2</f>
        <v>2.0833333333333426E-2</v>
      </c>
      <c r="I2" s="17" t="s">
        <v>30</v>
      </c>
      <c r="J2" s="15" t="str">
        <f t="shared" ref="J2:J3" si="4">IF(I2="Urlaub","1","0")</f>
        <v>0</v>
      </c>
      <c r="K2" s="5"/>
    </row>
    <row r="3" spans="1:11" s="10" customFormat="1" x14ac:dyDescent="0.25">
      <c r="A3" s="3">
        <v>44897</v>
      </c>
      <c r="B3" s="16">
        <v>0.33333333333333331</v>
      </c>
      <c r="C3" s="16">
        <v>0.625</v>
      </c>
      <c r="D3" s="4" t="str">
        <f t="shared" ref="D3:D24" si="5">IF(I3="auf Arbeit","00:30","00:00")</f>
        <v>00:30</v>
      </c>
      <c r="E3" s="12">
        <f t="shared" ref="E3:E24" si="6">H3*24</f>
        <v>0.50000000000000089</v>
      </c>
      <c r="F3" s="4">
        <f t="shared" ref="F3:F24" si="7">C3-B3-D3</f>
        <v>0.27083333333333337</v>
      </c>
      <c r="G3" s="14">
        <f>IF(I3="auf Arbeit",Jahresübersicht!$C$3,IF(I3="Überstunden",Jahresübersicht!$C$3,"00:00"))</f>
        <v>0.25</v>
      </c>
      <c r="H3" s="5">
        <f t="shared" ref="H3:H24" si="8">F3-G3</f>
        <v>2.083333333333337E-2</v>
      </c>
      <c r="I3" s="17" t="s">
        <v>30</v>
      </c>
      <c r="J3" s="15" t="str">
        <f t="shared" si="4"/>
        <v>0</v>
      </c>
      <c r="K3"/>
    </row>
    <row r="4" spans="1:11" s="10" customFormat="1" x14ac:dyDescent="0.25">
      <c r="A4" s="6">
        <v>44898</v>
      </c>
      <c r="B4" s="7"/>
      <c r="C4" s="7"/>
      <c r="D4" s="7"/>
      <c r="E4" s="7"/>
      <c r="F4" s="7"/>
      <c r="G4" s="14" t="str">
        <f>IF(I4="auf Arbeit",Jahresübersicht!$C$3,IF(I4="Überstunden",Jahresübersicht!$C$3,"00:00"))</f>
        <v>00:00</v>
      </c>
      <c r="H4" s="9"/>
      <c r="I4" s="9"/>
      <c r="J4" s="15" t="str">
        <f>IF(I4="Urlaub","1","0")</f>
        <v>0</v>
      </c>
    </row>
    <row r="5" spans="1:11" s="10" customFormat="1" x14ac:dyDescent="0.25">
      <c r="A5" s="6">
        <v>44899</v>
      </c>
      <c r="B5" s="7"/>
      <c r="C5" s="7"/>
      <c r="D5" s="7"/>
      <c r="E5" s="7"/>
      <c r="F5" s="7"/>
      <c r="G5" s="14" t="str">
        <f>IF(I5="auf Arbeit",Jahresübersicht!$C$3,IF(I5="Überstunden",Jahresübersicht!$C$3,"00:00"))</f>
        <v>00:00</v>
      </c>
      <c r="H5" s="9"/>
      <c r="I5" s="9"/>
      <c r="J5" s="15" t="str">
        <f>IF(I5="Urlaub","1","0")</f>
        <v>0</v>
      </c>
    </row>
    <row r="6" spans="1:11" s="10" customFormat="1" x14ac:dyDescent="0.25">
      <c r="A6" s="3">
        <v>44900</v>
      </c>
      <c r="B6" s="16">
        <v>0.3125</v>
      </c>
      <c r="C6" s="16">
        <v>0.58333333333333337</v>
      </c>
      <c r="D6" s="4" t="str">
        <f t="shared" si="5"/>
        <v>00:30</v>
      </c>
      <c r="E6" s="12">
        <f t="shared" si="6"/>
        <v>0</v>
      </c>
      <c r="F6" s="4">
        <f t="shared" si="7"/>
        <v>0.25000000000000006</v>
      </c>
      <c r="G6" s="14">
        <f>IF(I6="auf Arbeit",Jahresübersicht!$C$3,IF(I6="Überstunden",Jahresübersicht!$C$3,"00:00"))</f>
        <v>0.25</v>
      </c>
      <c r="H6" s="5">
        <f t="shared" si="8"/>
        <v>0</v>
      </c>
      <c r="I6" s="17" t="s">
        <v>30</v>
      </c>
      <c r="J6" s="15" t="str">
        <f t="shared" ref="J6:J24" si="9">IF(I6="Urlaub","1","0")</f>
        <v>0</v>
      </c>
    </row>
    <row r="7" spans="1:11" s="10" customFormat="1" x14ac:dyDescent="0.25">
      <c r="A7" s="3">
        <v>44901</v>
      </c>
      <c r="B7" s="16">
        <v>0.5625</v>
      </c>
      <c r="C7" s="16">
        <v>0.83333333333333337</v>
      </c>
      <c r="D7" s="4" t="str">
        <f t="shared" si="5"/>
        <v>00:30</v>
      </c>
      <c r="E7" s="12">
        <f t="shared" si="6"/>
        <v>0</v>
      </c>
      <c r="F7" s="4">
        <f t="shared" si="7"/>
        <v>0.25000000000000006</v>
      </c>
      <c r="G7" s="14">
        <f>IF(I7="auf Arbeit",Jahresübersicht!$C$3,IF(I7="Überstunden",Jahresübersicht!$C$3,"00:00"))</f>
        <v>0.25</v>
      </c>
      <c r="H7" s="5">
        <f t="shared" si="8"/>
        <v>0</v>
      </c>
      <c r="I7" s="17" t="s">
        <v>30</v>
      </c>
      <c r="J7" s="15" t="str">
        <f t="shared" si="9"/>
        <v>0</v>
      </c>
    </row>
    <row r="8" spans="1:11" x14ac:dyDescent="0.25">
      <c r="A8" s="3">
        <v>44902</v>
      </c>
      <c r="B8" s="16">
        <v>0.3125</v>
      </c>
      <c r="C8" s="16">
        <v>0.58333333333333337</v>
      </c>
      <c r="D8" s="4" t="str">
        <f t="shared" si="5"/>
        <v>00:30</v>
      </c>
      <c r="E8" s="12">
        <f t="shared" si="6"/>
        <v>0</v>
      </c>
      <c r="F8" s="4">
        <f t="shared" si="7"/>
        <v>0.25000000000000006</v>
      </c>
      <c r="G8" s="14">
        <f>IF(I8="auf Arbeit",Jahresübersicht!$C$3,IF(I8="Überstunden",Jahresübersicht!$C$3,"00:00"))</f>
        <v>0.25</v>
      </c>
      <c r="H8" s="5">
        <f t="shared" si="8"/>
        <v>0</v>
      </c>
      <c r="I8" s="17" t="s">
        <v>30</v>
      </c>
      <c r="J8" s="15" t="str">
        <f t="shared" si="9"/>
        <v>0</v>
      </c>
    </row>
    <row r="9" spans="1:11" x14ac:dyDescent="0.25">
      <c r="A9" s="3">
        <v>44903</v>
      </c>
      <c r="B9" s="16">
        <v>0.54166666666666663</v>
      </c>
      <c r="C9" s="16">
        <v>0.83333333333333337</v>
      </c>
      <c r="D9" s="4" t="str">
        <f t="shared" si="5"/>
        <v>00:30</v>
      </c>
      <c r="E9" s="12">
        <f t="shared" si="6"/>
        <v>0.50000000000000222</v>
      </c>
      <c r="F9" s="4">
        <f t="shared" si="7"/>
        <v>0.27083333333333343</v>
      </c>
      <c r="G9" s="14">
        <f>IF(I9="auf Arbeit",Jahresübersicht!$C$3,IF(I9="Überstunden",Jahresübersicht!$C$3,"00:00"))</f>
        <v>0.25</v>
      </c>
      <c r="H9" s="5">
        <f t="shared" si="8"/>
        <v>2.0833333333333426E-2</v>
      </c>
      <c r="I9" s="17" t="s">
        <v>30</v>
      </c>
      <c r="J9" s="15" t="str">
        <f t="shared" si="9"/>
        <v>0</v>
      </c>
    </row>
    <row r="10" spans="1:11" x14ac:dyDescent="0.25">
      <c r="A10" s="3">
        <v>44904</v>
      </c>
      <c r="B10" s="16">
        <v>0.33333333333333331</v>
      </c>
      <c r="C10" s="16">
        <v>0.625</v>
      </c>
      <c r="D10" s="4" t="str">
        <f t="shared" si="5"/>
        <v>00:30</v>
      </c>
      <c r="E10" s="12">
        <f t="shared" si="6"/>
        <v>0.50000000000000089</v>
      </c>
      <c r="F10" s="4">
        <f t="shared" si="7"/>
        <v>0.27083333333333337</v>
      </c>
      <c r="G10" s="14">
        <f>IF(I10="auf Arbeit",Jahresübersicht!$C$3,IF(I10="Überstunden",Jahresübersicht!$C$3,"00:00"))</f>
        <v>0.25</v>
      </c>
      <c r="H10" s="5">
        <f t="shared" si="8"/>
        <v>2.083333333333337E-2</v>
      </c>
      <c r="I10" s="17" t="s">
        <v>30</v>
      </c>
      <c r="J10" s="15" t="str">
        <f t="shared" si="9"/>
        <v>0</v>
      </c>
    </row>
    <row r="11" spans="1:11" s="10" customFormat="1" x14ac:dyDescent="0.25">
      <c r="A11" s="6">
        <v>44905</v>
      </c>
      <c r="B11" s="7"/>
      <c r="C11" s="7"/>
      <c r="D11" s="7"/>
      <c r="E11" s="7"/>
      <c r="F11" s="7"/>
      <c r="G11" s="14" t="str">
        <f>IF(I11="auf Arbeit",Jahresübersicht!$C$3,IF(I11="Überstunden",Jahresübersicht!$C$3,"00:00"))</f>
        <v>00:00</v>
      </c>
      <c r="H11" s="9"/>
      <c r="I11" s="9"/>
      <c r="J11" s="15" t="str">
        <f t="shared" si="9"/>
        <v>0</v>
      </c>
    </row>
    <row r="12" spans="1:11" s="10" customFormat="1" x14ac:dyDescent="0.25">
      <c r="A12" s="6">
        <v>44906</v>
      </c>
      <c r="B12" s="7"/>
      <c r="C12" s="7"/>
      <c r="D12" s="7"/>
      <c r="E12" s="7"/>
      <c r="F12" s="7"/>
      <c r="G12" s="14" t="str">
        <f>IF(I12="auf Arbeit",Jahresübersicht!$C$3,IF(I12="Überstunden",Jahresübersicht!$C$3,"00:00"))</f>
        <v>00:00</v>
      </c>
      <c r="H12" s="9"/>
      <c r="I12" s="9"/>
      <c r="J12" s="15" t="str">
        <f t="shared" si="9"/>
        <v>0</v>
      </c>
    </row>
    <row r="13" spans="1:11" s="10" customFormat="1" x14ac:dyDescent="0.25">
      <c r="A13" s="3">
        <v>44907</v>
      </c>
      <c r="B13" s="16">
        <v>0.3125</v>
      </c>
      <c r="C13" s="16">
        <v>0.66666666666666663</v>
      </c>
      <c r="D13" s="4" t="str">
        <f t="shared" si="5"/>
        <v>00:30</v>
      </c>
      <c r="E13" s="12">
        <f t="shared" si="6"/>
        <v>1.9999999999999996</v>
      </c>
      <c r="F13" s="4">
        <f t="shared" si="7"/>
        <v>0.33333333333333331</v>
      </c>
      <c r="G13" s="14">
        <f>IF(I13="auf Arbeit",Jahresübersicht!$C$3,IF(I13="Überstunden",Jahresübersicht!$C$3,"00:00"))</f>
        <v>0.25</v>
      </c>
      <c r="H13" s="5">
        <f t="shared" si="8"/>
        <v>8.3333333333333315E-2</v>
      </c>
      <c r="I13" s="17" t="s">
        <v>30</v>
      </c>
      <c r="J13" s="15" t="str">
        <f t="shared" si="9"/>
        <v>0</v>
      </c>
    </row>
    <row r="14" spans="1:11" s="10" customFormat="1" x14ac:dyDescent="0.25">
      <c r="A14" s="3">
        <v>44908</v>
      </c>
      <c r="B14" s="16">
        <v>0.54166666666666663</v>
      </c>
      <c r="C14" s="16">
        <v>0.83333333333333337</v>
      </c>
      <c r="D14" s="4" t="str">
        <f t="shared" si="5"/>
        <v>00:30</v>
      </c>
      <c r="E14" s="12">
        <f t="shared" si="6"/>
        <v>0.50000000000000222</v>
      </c>
      <c r="F14" s="4">
        <f t="shared" si="7"/>
        <v>0.27083333333333343</v>
      </c>
      <c r="G14" s="14">
        <f>IF(I14="auf Arbeit",Jahresübersicht!$C$3,IF(I14="Überstunden",Jahresübersicht!$C$3,"00:00"))</f>
        <v>0.25</v>
      </c>
      <c r="H14" s="5">
        <f t="shared" si="8"/>
        <v>2.0833333333333426E-2</v>
      </c>
      <c r="I14" s="17" t="s">
        <v>30</v>
      </c>
      <c r="J14" s="15" t="str">
        <f t="shared" si="9"/>
        <v>0</v>
      </c>
    </row>
    <row r="15" spans="1:11" x14ac:dyDescent="0.25">
      <c r="A15" s="3">
        <v>44909</v>
      </c>
      <c r="B15" s="16">
        <v>0.3125</v>
      </c>
      <c r="C15" s="16">
        <v>0.625</v>
      </c>
      <c r="D15" s="4" t="str">
        <f t="shared" si="5"/>
        <v>00:30</v>
      </c>
      <c r="E15" s="12">
        <f t="shared" si="6"/>
        <v>1.0000000000000004</v>
      </c>
      <c r="F15" s="4">
        <f t="shared" si="7"/>
        <v>0.29166666666666669</v>
      </c>
      <c r="G15" s="14">
        <f>IF(I15="auf Arbeit",Jahresübersicht!$C$3,IF(I15="Überstunden",Jahresübersicht!$C$3,"00:00"))</f>
        <v>0.25</v>
      </c>
      <c r="H15" s="5">
        <f t="shared" si="8"/>
        <v>4.1666666666666685E-2</v>
      </c>
      <c r="I15" s="17" t="s">
        <v>30</v>
      </c>
      <c r="J15" s="15" t="str">
        <f t="shared" si="9"/>
        <v>0</v>
      </c>
    </row>
    <row r="16" spans="1:11" x14ac:dyDescent="0.25">
      <c r="A16" s="3">
        <v>44910</v>
      </c>
      <c r="B16" s="16">
        <v>0.33333333333333331</v>
      </c>
      <c r="C16" s="16">
        <v>0.60416666666666663</v>
      </c>
      <c r="D16" s="4" t="str">
        <f t="shared" si="5"/>
        <v>00:30</v>
      </c>
      <c r="E16" s="12">
        <f t="shared" si="6"/>
        <v>0</v>
      </c>
      <c r="F16" s="4">
        <f t="shared" si="7"/>
        <v>0.24999999999999997</v>
      </c>
      <c r="G16" s="14">
        <f>IF(I16="auf Arbeit",Jahresübersicht!$C$3,IF(I16="Überstunden",Jahresübersicht!$C$3,"00:00"))</f>
        <v>0.25</v>
      </c>
      <c r="H16" s="5">
        <f t="shared" si="8"/>
        <v>0</v>
      </c>
      <c r="I16" s="17" t="s">
        <v>30</v>
      </c>
      <c r="J16" s="15" t="str">
        <f t="shared" si="9"/>
        <v>0</v>
      </c>
    </row>
    <row r="17" spans="1:10" x14ac:dyDescent="0.25">
      <c r="A17" s="3">
        <v>44911</v>
      </c>
      <c r="B17" s="16"/>
      <c r="C17" s="16"/>
      <c r="D17" s="4" t="str">
        <f t="shared" si="5"/>
        <v>00:00</v>
      </c>
      <c r="E17" s="12">
        <f t="shared" si="6"/>
        <v>-6</v>
      </c>
      <c r="F17" s="4">
        <f t="shared" si="7"/>
        <v>0</v>
      </c>
      <c r="G17" s="14">
        <f>IF(I17="auf Arbeit",Jahresübersicht!$C$3,IF(I17="Überstunden",Jahresübersicht!$C$3,"00:00"))</f>
        <v>0.25</v>
      </c>
      <c r="H17" s="5">
        <f t="shared" si="8"/>
        <v>-0.25</v>
      </c>
      <c r="I17" s="17" t="s">
        <v>6</v>
      </c>
      <c r="J17" s="15" t="str">
        <f t="shared" si="9"/>
        <v>0</v>
      </c>
    </row>
    <row r="18" spans="1:10" s="10" customFormat="1" x14ac:dyDescent="0.25">
      <c r="A18" s="6">
        <v>44912</v>
      </c>
      <c r="B18" s="7"/>
      <c r="C18" s="7"/>
      <c r="D18" s="7"/>
      <c r="E18" s="7"/>
      <c r="F18" s="7"/>
      <c r="G18" s="14" t="str">
        <f>IF(I18="auf Arbeit",Jahresübersicht!$C$3,IF(I18="Überstunden",Jahresübersicht!$C$3,"00:00"))</f>
        <v>00:00</v>
      </c>
      <c r="H18" s="9"/>
      <c r="I18" s="9"/>
      <c r="J18" s="15" t="str">
        <f t="shared" si="9"/>
        <v>0</v>
      </c>
    </row>
    <row r="19" spans="1:10" s="10" customFormat="1" x14ac:dyDescent="0.25">
      <c r="A19" s="6">
        <v>44913</v>
      </c>
      <c r="B19" s="7"/>
      <c r="C19" s="7"/>
      <c r="D19" s="7"/>
      <c r="E19" s="7"/>
      <c r="F19" s="7"/>
      <c r="G19" s="14" t="str">
        <f>IF(I19="auf Arbeit",Jahresübersicht!$C$3,IF(I19="Überstunden",Jahresübersicht!$C$3,"00:00"))</f>
        <v>00:00</v>
      </c>
      <c r="H19" s="9"/>
      <c r="I19" s="9"/>
      <c r="J19" s="15" t="str">
        <f t="shared" si="9"/>
        <v>0</v>
      </c>
    </row>
    <row r="20" spans="1:10" s="10" customFormat="1" x14ac:dyDescent="0.25">
      <c r="A20" s="3">
        <v>44914</v>
      </c>
      <c r="B20" s="16"/>
      <c r="C20" s="16"/>
      <c r="D20" s="4" t="str">
        <f t="shared" si="5"/>
        <v>00:00</v>
      </c>
      <c r="E20" s="12">
        <f t="shared" si="6"/>
        <v>0</v>
      </c>
      <c r="F20" s="4">
        <f t="shared" si="7"/>
        <v>0</v>
      </c>
      <c r="G20" s="14" t="str">
        <f>IF(I20="auf Arbeit",Jahresübersicht!$C$3,IF(I20="Überstunden",Jahresübersicht!$C$3,"00:00"))</f>
        <v>00:00</v>
      </c>
      <c r="H20" s="5">
        <f t="shared" si="8"/>
        <v>0</v>
      </c>
      <c r="I20" s="17" t="s">
        <v>29</v>
      </c>
      <c r="J20" s="15" t="str">
        <f t="shared" si="9"/>
        <v>0</v>
      </c>
    </row>
    <row r="21" spans="1:10" s="10" customFormat="1" x14ac:dyDescent="0.25">
      <c r="A21" s="3">
        <v>44915</v>
      </c>
      <c r="B21" s="16">
        <v>0.54166666666666663</v>
      </c>
      <c r="C21" s="16">
        <v>0.77083333333333337</v>
      </c>
      <c r="D21" s="4" t="str">
        <f t="shared" si="5"/>
        <v>00:30</v>
      </c>
      <c r="E21" s="12">
        <f t="shared" si="6"/>
        <v>-0.99999999999999845</v>
      </c>
      <c r="F21" s="4">
        <f t="shared" si="7"/>
        <v>0.2083333333333334</v>
      </c>
      <c r="G21" s="14">
        <f>IF(I21="auf Arbeit",Jahresübersicht!$C$3,IF(I21="Überstunden",Jahresübersicht!$C$3,"00:00"))</f>
        <v>0.25</v>
      </c>
      <c r="H21" s="5">
        <f t="shared" si="8"/>
        <v>-4.1666666666666602E-2</v>
      </c>
      <c r="I21" s="17" t="s">
        <v>30</v>
      </c>
      <c r="J21" s="15" t="str">
        <f t="shared" si="9"/>
        <v>0</v>
      </c>
    </row>
    <row r="22" spans="1:10" x14ac:dyDescent="0.25">
      <c r="A22" s="3">
        <v>44916</v>
      </c>
      <c r="B22" s="16">
        <v>0.3125</v>
      </c>
      <c r="C22" s="16">
        <v>0.64583333333333337</v>
      </c>
      <c r="D22" s="4" t="str">
        <f t="shared" si="5"/>
        <v>00:30</v>
      </c>
      <c r="E22" s="12">
        <f t="shared" si="6"/>
        <v>1.5000000000000013</v>
      </c>
      <c r="F22" s="4">
        <f t="shared" si="7"/>
        <v>0.31250000000000006</v>
      </c>
      <c r="G22" s="14">
        <f>IF(I22="auf Arbeit",Jahresübersicht!$C$3,IF(I22="Überstunden",Jahresübersicht!$C$3,"00:00"))</f>
        <v>0.25</v>
      </c>
      <c r="H22" s="5">
        <f t="shared" si="8"/>
        <v>6.2500000000000056E-2</v>
      </c>
      <c r="I22" s="17" t="s">
        <v>30</v>
      </c>
      <c r="J22" s="15" t="str">
        <f t="shared" si="9"/>
        <v>0</v>
      </c>
    </row>
    <row r="23" spans="1:10" x14ac:dyDescent="0.25">
      <c r="A23" s="3">
        <v>44917</v>
      </c>
      <c r="B23" s="16">
        <v>0.41666666666666669</v>
      </c>
      <c r="C23" s="16">
        <v>0.71875</v>
      </c>
      <c r="D23" s="4" t="str">
        <f t="shared" si="5"/>
        <v>00:30</v>
      </c>
      <c r="E23" s="12">
        <f t="shared" si="6"/>
        <v>0.75</v>
      </c>
      <c r="F23" s="4">
        <f t="shared" si="7"/>
        <v>0.28125</v>
      </c>
      <c r="G23" s="14">
        <f>IF(I23="auf Arbeit",Jahresübersicht!$C$3,IF(I23="Überstunden",Jahresübersicht!$C$3,"00:00"))</f>
        <v>0.25</v>
      </c>
      <c r="H23" s="5">
        <f t="shared" si="8"/>
        <v>3.125E-2</v>
      </c>
      <c r="I23" s="17" t="s">
        <v>30</v>
      </c>
      <c r="J23" s="15" t="str">
        <f t="shared" si="9"/>
        <v>0</v>
      </c>
    </row>
    <row r="24" spans="1:10" x14ac:dyDescent="0.25">
      <c r="A24" s="3">
        <v>44918</v>
      </c>
      <c r="B24" s="16"/>
      <c r="C24" s="16"/>
      <c r="D24" s="4" t="str">
        <f t="shared" si="5"/>
        <v>00:00</v>
      </c>
      <c r="E24" s="12">
        <f t="shared" si="6"/>
        <v>-6</v>
      </c>
      <c r="F24" s="4">
        <f t="shared" si="7"/>
        <v>0</v>
      </c>
      <c r="G24" s="14">
        <f>IF(I24="auf Arbeit",Jahresübersicht!$C$3,IF(I24="Überstunden",Jahresübersicht!$C$3,"00:00"))</f>
        <v>0.25</v>
      </c>
      <c r="H24" s="5">
        <f t="shared" si="8"/>
        <v>-0.25</v>
      </c>
      <c r="I24" s="17" t="s">
        <v>6</v>
      </c>
      <c r="J24" s="15" t="str">
        <f t="shared" si="9"/>
        <v>0</v>
      </c>
    </row>
    <row r="25" spans="1:10" s="10" customFormat="1" x14ac:dyDescent="0.25">
      <c r="A25" s="6">
        <v>44919</v>
      </c>
      <c r="B25" s="7"/>
      <c r="C25" s="7"/>
      <c r="D25" s="7"/>
      <c r="E25" s="7"/>
      <c r="F25" s="7"/>
      <c r="G25" s="14" t="str">
        <f>IF(I25="auf Arbeit",Jahresübersicht!$C$3,IF(I25="Überstunden",Jahresübersicht!$C$3,"00:00"))</f>
        <v>00:00</v>
      </c>
      <c r="H25" s="9"/>
      <c r="I25" s="9"/>
      <c r="J25" s="15" t="str">
        <f t="shared" ref="J25:J32" si="10">IF(I25="Urlaub","1","0")</f>
        <v>0</v>
      </c>
    </row>
    <row r="26" spans="1:10" s="10" customFormat="1" x14ac:dyDescent="0.25">
      <c r="A26" s="6">
        <v>44920</v>
      </c>
      <c r="B26" s="7"/>
      <c r="C26" s="7"/>
      <c r="D26" s="7"/>
      <c r="E26" s="7"/>
      <c r="F26" s="7"/>
      <c r="G26" s="14" t="str">
        <f>IF(I26="auf Arbeit",Jahresübersicht!$C$3,IF(I26="Überstunden",Jahresübersicht!$C$3,"00:00"))</f>
        <v>00:00</v>
      </c>
      <c r="H26" s="9"/>
      <c r="I26" s="9"/>
      <c r="J26" s="15" t="str">
        <f t="shared" si="10"/>
        <v>0</v>
      </c>
    </row>
    <row r="27" spans="1:10" s="10" customFormat="1" x14ac:dyDescent="0.25">
      <c r="A27" s="3">
        <v>44921</v>
      </c>
      <c r="B27" s="16"/>
      <c r="C27" s="16"/>
      <c r="D27" s="4" t="str">
        <f t="shared" ref="D27:D31" si="11">IF(I27="auf Arbeit","00:30","00:00")</f>
        <v>00:00</v>
      </c>
      <c r="E27" s="12">
        <f t="shared" ref="E27:E31" si="12">H27*24</f>
        <v>0</v>
      </c>
      <c r="F27" s="4">
        <f t="shared" ref="F27:F31" si="13">C27-B27-D27</f>
        <v>0</v>
      </c>
      <c r="G27" s="14" t="str">
        <f>IF(I27="auf Arbeit",Jahresübersicht!$C$3,IF(I27="Überstunden",Jahresübersicht!$C$3,"00:00"))</f>
        <v>00:00</v>
      </c>
      <c r="H27" s="5">
        <f t="shared" ref="H27:H32" si="14">F27-G27</f>
        <v>0</v>
      </c>
      <c r="I27" s="17" t="s">
        <v>26</v>
      </c>
      <c r="J27" s="15" t="str">
        <f t="shared" si="10"/>
        <v>0</v>
      </c>
    </row>
    <row r="28" spans="1:10" s="10" customFormat="1" x14ac:dyDescent="0.25">
      <c r="A28" s="3">
        <v>44922</v>
      </c>
      <c r="B28" s="16"/>
      <c r="C28" s="16"/>
      <c r="D28" s="4" t="str">
        <f t="shared" si="11"/>
        <v>00:00</v>
      </c>
      <c r="E28" s="12">
        <f t="shared" si="12"/>
        <v>-6</v>
      </c>
      <c r="F28" s="4">
        <f t="shared" si="13"/>
        <v>0</v>
      </c>
      <c r="G28" s="14">
        <f>IF(I28="auf Arbeit",Jahresübersicht!$C$3,IF(I28="Überstunden",Jahresübersicht!$C$3,"00:00"))</f>
        <v>0.25</v>
      </c>
      <c r="H28" s="5">
        <f t="shared" si="14"/>
        <v>-0.25</v>
      </c>
      <c r="I28" s="17" t="s">
        <v>6</v>
      </c>
      <c r="J28" s="15" t="str">
        <f t="shared" si="10"/>
        <v>0</v>
      </c>
    </row>
    <row r="29" spans="1:10" x14ac:dyDescent="0.25">
      <c r="A29" s="3">
        <v>44923</v>
      </c>
      <c r="B29" s="16"/>
      <c r="C29" s="16"/>
      <c r="D29" s="4" t="str">
        <f t="shared" si="11"/>
        <v>00:00</v>
      </c>
      <c r="E29" s="12">
        <f t="shared" si="12"/>
        <v>-6</v>
      </c>
      <c r="F29" s="4">
        <f t="shared" si="13"/>
        <v>0</v>
      </c>
      <c r="G29" s="14">
        <f>IF(I29="auf Arbeit",Jahresübersicht!$C$3,IF(I29="Überstunden",Jahresübersicht!$C$3,"00:00"))</f>
        <v>0.25</v>
      </c>
      <c r="H29" s="5">
        <f t="shared" si="14"/>
        <v>-0.25</v>
      </c>
      <c r="I29" s="17" t="s">
        <v>6</v>
      </c>
      <c r="J29" s="15" t="str">
        <f t="shared" si="10"/>
        <v>0</v>
      </c>
    </row>
    <row r="30" spans="1:10" x14ac:dyDescent="0.25">
      <c r="A30" s="3">
        <v>44924</v>
      </c>
      <c r="B30" s="16"/>
      <c r="C30" s="16"/>
      <c r="D30" s="4" t="str">
        <f t="shared" si="11"/>
        <v>00:00</v>
      </c>
      <c r="E30" s="12">
        <f t="shared" si="12"/>
        <v>0</v>
      </c>
      <c r="F30" s="4">
        <f t="shared" si="13"/>
        <v>0</v>
      </c>
      <c r="G30" s="14" t="str">
        <f>IF(I30="auf Arbeit",Jahresübersicht!$C$3,IF(I30="Überstunden",Jahresübersicht!$C$3,"00:00"))</f>
        <v>00:00</v>
      </c>
      <c r="H30" s="5">
        <f t="shared" si="14"/>
        <v>0</v>
      </c>
      <c r="I30" s="17" t="s">
        <v>27</v>
      </c>
      <c r="J30" s="15" t="str">
        <f t="shared" si="10"/>
        <v>1</v>
      </c>
    </row>
    <row r="31" spans="1:10" x14ac:dyDescent="0.25">
      <c r="A31" s="3">
        <v>44925</v>
      </c>
      <c r="B31" s="16"/>
      <c r="C31" s="16"/>
      <c r="D31" s="4" t="str">
        <f t="shared" si="11"/>
        <v>00:00</v>
      </c>
      <c r="E31" s="12">
        <f t="shared" si="12"/>
        <v>0</v>
      </c>
      <c r="F31" s="4">
        <f t="shared" si="13"/>
        <v>0</v>
      </c>
      <c r="G31" s="14" t="str">
        <f>IF(I31="auf Arbeit",Jahresübersicht!$C$3,IF(I31="Überstunden",Jahresübersicht!$C$3,"00:00"))</f>
        <v>00:00</v>
      </c>
      <c r="H31" s="5">
        <f t="shared" si="14"/>
        <v>0</v>
      </c>
      <c r="I31" s="17" t="s">
        <v>27</v>
      </c>
      <c r="J31" s="15" t="str">
        <f t="shared" si="10"/>
        <v>1</v>
      </c>
    </row>
    <row r="32" spans="1:10" s="10" customFormat="1" x14ac:dyDescent="0.25">
      <c r="A32" s="6">
        <v>44926</v>
      </c>
      <c r="B32" s="7"/>
      <c r="C32" s="7"/>
      <c r="D32" s="7"/>
      <c r="E32" s="7"/>
      <c r="F32" s="7"/>
      <c r="G32" s="14" t="str">
        <f>IF(I32="auf Arbeit",Jahresübersicht!$C$3,IF(I32="Überstunden",Jahresübersicht!$C$3,"00:00"))</f>
        <v>00:00</v>
      </c>
      <c r="H32" s="9">
        <f t="shared" si="14"/>
        <v>0</v>
      </c>
      <c r="I32" s="9"/>
      <c r="J32" s="15" t="str">
        <f t="shared" si="10"/>
        <v>0</v>
      </c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-17.249999999999989</v>
      </c>
      <c r="J34" s="15">
        <f>J2+J3+J4+J5+J6+J7+J8+J9+J10+J11+J12+J13+J14+J15+J16+J17+J18+J19+J20+J21+J22+J23+J24+J25+J26+J27+J28+J29+J30+J31+J32</f>
        <v>2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A740A6-C9CB-41D6-9A63-0733AE099A70}">
          <x14:formula1>
            <xm:f>Daten!$A$2:$A$8</xm:f>
          </x14:formula1>
          <xm:sqref>I2:I33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6062-95A0-40F8-9FBD-5CCC924DAF33}">
  <dimension ref="A1:B7"/>
  <sheetViews>
    <sheetView workbookViewId="0">
      <selection activeCell="G10" sqref="G10"/>
    </sheetView>
  </sheetViews>
  <sheetFormatPr baseColWidth="10" defaultRowHeight="15" x14ac:dyDescent="0.25"/>
  <cols>
    <col min="1" max="1" width="17.42578125" customWidth="1"/>
  </cols>
  <sheetData>
    <row r="1" spans="1:2" x14ac:dyDescent="0.25">
      <c r="A1" s="13" t="s">
        <v>31</v>
      </c>
    </row>
    <row r="2" spans="1:2" x14ac:dyDescent="0.25">
      <c r="A2" t="s">
        <v>30</v>
      </c>
    </row>
    <row r="3" spans="1:2" x14ac:dyDescent="0.25">
      <c r="A3" t="s">
        <v>6</v>
      </c>
      <c r="B3" s="5"/>
    </row>
    <row r="4" spans="1:2" x14ac:dyDescent="0.25">
      <c r="A4" t="s">
        <v>26</v>
      </c>
      <c r="B4" s="5"/>
    </row>
    <row r="5" spans="1:2" x14ac:dyDescent="0.25">
      <c r="A5" t="s">
        <v>27</v>
      </c>
      <c r="B5" s="5"/>
    </row>
    <row r="6" spans="1:2" x14ac:dyDescent="0.25">
      <c r="A6" t="s">
        <v>28</v>
      </c>
      <c r="B6" s="5"/>
    </row>
    <row r="7" spans="1:2" x14ac:dyDescent="0.25">
      <c r="A7" t="s">
        <v>29</v>
      </c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A9CB6-57B9-432B-9164-7F2987FCB594}">
  <dimension ref="A1:J34"/>
  <sheetViews>
    <sheetView workbookViewId="0"/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0" s="10" customFormat="1" x14ac:dyDescent="0.25">
      <c r="A2" s="6">
        <v>44562</v>
      </c>
      <c r="B2" s="7"/>
      <c r="C2" s="7"/>
      <c r="D2" s="7"/>
      <c r="E2" s="7"/>
      <c r="F2" s="7"/>
      <c r="G2" s="8" t="str">
        <f>IF(I2="auf Arbeit",Jahresübersicht!$C$3,IF(I2="Überstunden",Jahresübersicht!$C$3,"00:00"))</f>
        <v>00:00</v>
      </c>
      <c r="H2" s="9"/>
      <c r="I2" s="9"/>
      <c r="J2" s="15" t="str">
        <f t="shared" ref="J2:J3" si="0">IF(I2="Urlaub","1","0")</f>
        <v>0</v>
      </c>
    </row>
    <row r="3" spans="1:10" s="10" customFormat="1" x14ac:dyDescent="0.25">
      <c r="A3" s="6">
        <v>44563</v>
      </c>
      <c r="B3" s="7"/>
      <c r="C3" s="7"/>
      <c r="D3" s="7"/>
      <c r="E3" s="7"/>
      <c r="F3" s="7"/>
      <c r="G3" s="8" t="str">
        <f>IF(I3="auf Arbeit",Jahresübersicht!$C$3,IF(I3="Überstunden",Jahresübersicht!$C$3,"00:00"))</f>
        <v>00:00</v>
      </c>
      <c r="H3" s="9"/>
      <c r="I3" s="9"/>
      <c r="J3" s="15" t="str">
        <f t="shared" si="0"/>
        <v>0</v>
      </c>
    </row>
    <row r="4" spans="1:10" x14ac:dyDescent="0.25">
      <c r="A4" s="3">
        <v>44564</v>
      </c>
      <c r="B4" s="16">
        <v>0.3125</v>
      </c>
      <c r="C4" s="16">
        <v>0.58333333333333337</v>
      </c>
      <c r="D4" s="4" t="str">
        <f>IF(I4="auf Arbeit","00:30","00:00")</f>
        <v>00:30</v>
      </c>
      <c r="E4" s="12">
        <f>H4*24</f>
        <v>0</v>
      </c>
      <c r="F4" s="4">
        <f>C4-B4-D4</f>
        <v>0.25000000000000006</v>
      </c>
      <c r="G4" s="14">
        <f>IF(I4="auf Arbeit",Jahresübersicht!$C$3,IF(I4="Überstunden",Jahresübersicht!$C$3,"00:00"))</f>
        <v>0.25</v>
      </c>
      <c r="H4" s="5">
        <f>F4-G4</f>
        <v>0</v>
      </c>
      <c r="I4" s="17" t="s">
        <v>30</v>
      </c>
      <c r="J4" s="15" t="str">
        <f>IF(I4="Urlaub","1","0")</f>
        <v>0</v>
      </c>
    </row>
    <row r="5" spans="1:10" x14ac:dyDescent="0.25">
      <c r="A5" s="3">
        <v>44565</v>
      </c>
      <c r="B5" s="16">
        <v>0.5625</v>
      </c>
      <c r="C5" s="16">
        <v>0.83333333333333337</v>
      </c>
      <c r="D5" s="4" t="str">
        <f>IF(I5="auf Arbeit","00:30","00:00")</f>
        <v>00:30</v>
      </c>
      <c r="E5" s="12">
        <f>H5*24</f>
        <v>0</v>
      </c>
      <c r="F5" s="4">
        <f>C5-B5-D5</f>
        <v>0.25000000000000006</v>
      </c>
      <c r="G5" s="14">
        <f>IF(I5="auf Arbeit",Jahresübersicht!$C$3,IF(I5="Überstunden",Jahresübersicht!$C$3,"00:00"))</f>
        <v>0.25</v>
      </c>
      <c r="H5" s="5">
        <f>F5-G5</f>
        <v>0</v>
      </c>
      <c r="I5" s="17" t="s">
        <v>30</v>
      </c>
      <c r="J5" s="15" t="str">
        <f>IF(I5="Urlaub","1","0")</f>
        <v>0</v>
      </c>
    </row>
    <row r="6" spans="1:10" x14ac:dyDescent="0.25">
      <c r="A6" s="3">
        <v>44566</v>
      </c>
      <c r="B6" s="16">
        <v>0.3125</v>
      </c>
      <c r="C6" s="16">
        <v>0.58333333333333337</v>
      </c>
      <c r="D6" s="4" t="str">
        <f>IF(I6="auf Arbeit","00:30","00:00")</f>
        <v>00:30</v>
      </c>
      <c r="E6" s="12">
        <f>H6*24</f>
        <v>0</v>
      </c>
      <c r="F6" s="4">
        <f>C6-B6-D6</f>
        <v>0.25000000000000006</v>
      </c>
      <c r="G6" s="14">
        <f>IF(I6="auf Arbeit",Jahresübersicht!$C$3,IF(I6="Überstunden",Jahresübersicht!$C$3,"00:00"))</f>
        <v>0.25</v>
      </c>
      <c r="H6" s="5">
        <f>F6-G6</f>
        <v>0</v>
      </c>
      <c r="I6" s="17" t="s">
        <v>30</v>
      </c>
      <c r="J6" s="15" t="str">
        <f t="shared" ref="J6:J32" si="1">IF(I6="Urlaub","1","0")</f>
        <v>0</v>
      </c>
    </row>
    <row r="7" spans="1:10" s="10" customFormat="1" x14ac:dyDescent="0.25">
      <c r="A7" s="3">
        <v>44567</v>
      </c>
      <c r="B7" s="16">
        <v>0.5625</v>
      </c>
      <c r="C7" s="16">
        <v>0.83333333333333337</v>
      </c>
      <c r="D7" s="4" t="str">
        <f>IF(I7="auf Arbeit","00:30","00:00")</f>
        <v>00:30</v>
      </c>
      <c r="E7" s="12">
        <f>H7*24</f>
        <v>0</v>
      </c>
      <c r="F7" s="4">
        <f>C7-B7-D7</f>
        <v>0.25000000000000006</v>
      </c>
      <c r="G7" s="14">
        <f>IF(I7="auf Arbeit",Jahresübersicht!$C$3,IF(I7="Überstunden",Jahresübersicht!$C$3,"00:00"))</f>
        <v>0.25</v>
      </c>
      <c r="H7" s="5">
        <f>F7-G7</f>
        <v>0</v>
      </c>
      <c r="I7" s="17" t="s">
        <v>30</v>
      </c>
      <c r="J7" s="15" t="str">
        <f t="shared" si="1"/>
        <v>0</v>
      </c>
    </row>
    <row r="8" spans="1:10" s="10" customFormat="1" x14ac:dyDescent="0.25">
      <c r="A8" s="3">
        <v>44568</v>
      </c>
      <c r="B8" s="16">
        <v>0.39583333333333331</v>
      </c>
      <c r="C8" s="16">
        <v>0.625</v>
      </c>
      <c r="D8" s="4" t="str">
        <f>IF(I8="auf Arbeit","00:30","00:00")</f>
        <v>00:30</v>
      </c>
      <c r="E8" s="12">
        <f>H8*24</f>
        <v>-0.99999999999999978</v>
      </c>
      <c r="F8" s="4">
        <f>C8-B8-D8</f>
        <v>0.20833333333333334</v>
      </c>
      <c r="G8" s="14">
        <f>IF(I8="auf Arbeit",Jahresübersicht!$C$3,IF(I8="Überstunden",Jahresübersicht!$C$3,"00:00"))</f>
        <v>0.25</v>
      </c>
      <c r="H8" s="5">
        <f>F8-G8</f>
        <v>-4.1666666666666657E-2</v>
      </c>
      <c r="I8" s="17" t="s">
        <v>30</v>
      </c>
      <c r="J8" s="15" t="str">
        <f t="shared" si="1"/>
        <v>0</v>
      </c>
    </row>
    <row r="9" spans="1:10" s="10" customFormat="1" x14ac:dyDescent="0.25">
      <c r="A9" s="6">
        <v>44569</v>
      </c>
      <c r="B9" s="7"/>
      <c r="C9" s="7"/>
      <c r="D9" s="7"/>
      <c r="E9" s="7"/>
      <c r="F9" s="7"/>
      <c r="G9" s="14" t="str">
        <f>IF(I9="auf Arbeit",Jahresübersicht!$C$3,IF(I9="Überstunden",Jahresübersicht!$C$3,"00:00"))</f>
        <v>00:00</v>
      </c>
      <c r="H9" s="9"/>
      <c r="I9" s="9"/>
      <c r="J9" s="15" t="str">
        <f t="shared" si="1"/>
        <v>0</v>
      </c>
    </row>
    <row r="10" spans="1:10" s="10" customFormat="1" x14ac:dyDescent="0.25">
      <c r="A10" s="6">
        <v>44570</v>
      </c>
      <c r="B10" s="7"/>
      <c r="C10" s="7"/>
      <c r="D10" s="7"/>
      <c r="E10" s="7"/>
      <c r="F10" s="7"/>
      <c r="G10" s="14" t="str">
        <f>IF(I10="auf Arbeit",Jahresübersicht!$C$3,IF(I10="Überstunden",Jahresübersicht!$C$3,"00:00"))</f>
        <v>00:00</v>
      </c>
      <c r="H10" s="9"/>
      <c r="I10" s="9"/>
      <c r="J10" s="15" t="str">
        <f t="shared" si="1"/>
        <v>0</v>
      </c>
    </row>
    <row r="11" spans="1:10" x14ac:dyDescent="0.25">
      <c r="A11" s="3">
        <v>44571</v>
      </c>
      <c r="B11" s="16">
        <v>0.3125</v>
      </c>
      <c r="C11" s="16">
        <v>0.58333333333333337</v>
      </c>
      <c r="D11" s="4" t="str">
        <f>IF(I11="auf Arbeit","00:30","00:00")</f>
        <v>00:30</v>
      </c>
      <c r="E11" s="12">
        <f>H11*24</f>
        <v>0</v>
      </c>
      <c r="F11" s="4">
        <f>C11-B11-D11</f>
        <v>0.25000000000000006</v>
      </c>
      <c r="G11" s="14">
        <f>IF(I11="auf Arbeit",Jahresübersicht!$C$3,IF(I11="Überstunden",Jahresübersicht!$C$3,"00:00"))</f>
        <v>0.25</v>
      </c>
      <c r="H11" s="5">
        <f>F11-G11</f>
        <v>0</v>
      </c>
      <c r="I11" s="17" t="s">
        <v>30</v>
      </c>
      <c r="J11" s="15" t="str">
        <f t="shared" si="1"/>
        <v>0</v>
      </c>
    </row>
    <row r="12" spans="1:10" x14ac:dyDescent="0.25">
      <c r="A12" s="3">
        <v>44572</v>
      </c>
      <c r="B12" s="16">
        <v>0.5625</v>
      </c>
      <c r="C12" s="16">
        <v>0.83333333333333337</v>
      </c>
      <c r="D12" s="4" t="str">
        <f>IF(I12="auf Arbeit","00:30","00:00")</f>
        <v>00:30</v>
      </c>
      <c r="E12" s="12">
        <f>H12*24</f>
        <v>0</v>
      </c>
      <c r="F12" s="4">
        <f>C12-B12-D12</f>
        <v>0.25000000000000006</v>
      </c>
      <c r="G12" s="14">
        <f>IF(I12="auf Arbeit",Jahresübersicht!$C$3,IF(I12="Überstunden",Jahresübersicht!$C$3,"00:00"))</f>
        <v>0.25</v>
      </c>
      <c r="H12" s="5">
        <f>F12-G12</f>
        <v>0</v>
      </c>
      <c r="I12" s="17" t="s">
        <v>30</v>
      </c>
      <c r="J12" s="15" t="str">
        <f t="shared" si="1"/>
        <v>0</v>
      </c>
    </row>
    <row r="13" spans="1:10" x14ac:dyDescent="0.25">
      <c r="A13" s="3">
        <v>44573</v>
      </c>
      <c r="B13" s="16">
        <v>0.3125</v>
      </c>
      <c r="C13" s="16">
        <v>0.625</v>
      </c>
      <c r="D13" s="4" t="str">
        <f>IF(I13="auf Arbeit","00:30","00:00")</f>
        <v>00:30</v>
      </c>
      <c r="E13" s="12">
        <f>H13*24</f>
        <v>1.0000000000000004</v>
      </c>
      <c r="F13" s="4">
        <f>C13-B13-D13</f>
        <v>0.29166666666666669</v>
      </c>
      <c r="G13" s="14">
        <f>IF(I13="auf Arbeit",Jahresübersicht!$C$3,IF(I13="Überstunden",Jahresübersicht!$C$3,"00:00"))</f>
        <v>0.25</v>
      </c>
      <c r="H13" s="5">
        <f>F13-G13</f>
        <v>4.1666666666666685E-2</v>
      </c>
      <c r="I13" s="17" t="s">
        <v>30</v>
      </c>
      <c r="J13" s="15" t="str">
        <f t="shared" si="1"/>
        <v>0</v>
      </c>
    </row>
    <row r="14" spans="1:10" s="10" customFormat="1" x14ac:dyDescent="0.25">
      <c r="A14" s="3">
        <v>44574</v>
      </c>
      <c r="B14" s="16">
        <v>0.5625</v>
      </c>
      <c r="C14" s="16">
        <v>0.83333333333333337</v>
      </c>
      <c r="D14" s="4" t="str">
        <f>IF(I14="auf Arbeit","00:30","00:00")</f>
        <v>00:30</v>
      </c>
      <c r="E14" s="12">
        <f>H14*24</f>
        <v>0</v>
      </c>
      <c r="F14" s="4">
        <f>C14-B14-D14</f>
        <v>0.25000000000000006</v>
      </c>
      <c r="G14" s="14">
        <f>IF(I14="auf Arbeit",Jahresübersicht!$C$3,IF(I14="Überstunden",Jahresübersicht!$C$3,"00:00"))</f>
        <v>0.25</v>
      </c>
      <c r="H14" s="5">
        <f>F14-G14</f>
        <v>0</v>
      </c>
      <c r="I14" s="17" t="s">
        <v>30</v>
      </c>
      <c r="J14" s="15" t="str">
        <f t="shared" si="1"/>
        <v>0</v>
      </c>
    </row>
    <row r="15" spans="1:10" s="10" customFormat="1" x14ac:dyDescent="0.25">
      <c r="A15" s="3">
        <v>44575</v>
      </c>
      <c r="B15" s="16">
        <v>0.39583333333333331</v>
      </c>
      <c r="C15" s="16">
        <v>0.66666666666666663</v>
      </c>
      <c r="D15" s="4" t="str">
        <f>IF(I15="auf Arbeit","00:30","00:00")</f>
        <v>00:30</v>
      </c>
      <c r="E15" s="12">
        <f>H15*24</f>
        <v>0</v>
      </c>
      <c r="F15" s="4">
        <f>C15-B15-D15</f>
        <v>0.24999999999999997</v>
      </c>
      <c r="G15" s="14">
        <f>IF(I15="auf Arbeit",Jahresübersicht!$C$3,IF(I15="Überstunden",Jahresübersicht!$C$3,"00:00"))</f>
        <v>0.25</v>
      </c>
      <c r="H15" s="5">
        <f>F15-G15</f>
        <v>0</v>
      </c>
      <c r="I15" s="17" t="s">
        <v>30</v>
      </c>
      <c r="J15" s="15" t="str">
        <f t="shared" si="1"/>
        <v>0</v>
      </c>
    </row>
    <row r="16" spans="1:10" x14ac:dyDescent="0.25">
      <c r="A16" s="6">
        <v>44576</v>
      </c>
      <c r="B16" s="7"/>
      <c r="C16" s="7"/>
      <c r="D16" s="7"/>
      <c r="E16" s="7"/>
      <c r="F16" s="7"/>
      <c r="G16" s="14" t="str">
        <f>IF(I16="auf Arbeit",Jahresübersicht!$C$3,IF(I16="Überstunden",Jahresübersicht!$C$3,"00:00"))</f>
        <v>00:00</v>
      </c>
      <c r="H16" s="9"/>
      <c r="I16" s="9"/>
      <c r="J16" s="15" t="str">
        <f t="shared" si="1"/>
        <v>0</v>
      </c>
    </row>
    <row r="17" spans="1:10" x14ac:dyDescent="0.25">
      <c r="A17" s="6">
        <v>44577</v>
      </c>
      <c r="B17" s="7"/>
      <c r="C17" s="7"/>
      <c r="D17" s="7"/>
      <c r="E17" s="7"/>
      <c r="F17" s="7"/>
      <c r="G17" s="14" t="str">
        <f>IF(I17="auf Arbeit",Jahresübersicht!$C$3,IF(I17="Überstunden",Jahresübersicht!$C$3,"00:00"))</f>
        <v>00:00</v>
      </c>
      <c r="H17" s="9"/>
      <c r="I17" s="9"/>
      <c r="J17" s="15" t="str">
        <f t="shared" si="1"/>
        <v>0</v>
      </c>
    </row>
    <row r="18" spans="1:10" x14ac:dyDescent="0.25">
      <c r="A18" s="3">
        <v>44578</v>
      </c>
      <c r="B18" s="16">
        <v>0.30555555555555552</v>
      </c>
      <c r="C18" s="16">
        <v>0.59027777777777779</v>
      </c>
      <c r="D18" s="4" t="str">
        <f t="shared" ref="D18:D22" si="2">IF(I18="auf Arbeit","00:30","00:00")</f>
        <v>00:30</v>
      </c>
      <c r="E18" s="12">
        <f t="shared" ref="E18:E22" si="3">H18*24</f>
        <v>0.33333333333333481</v>
      </c>
      <c r="F18" s="4">
        <f>C18-B18-D18</f>
        <v>0.26388888888888895</v>
      </c>
      <c r="G18" s="14">
        <f>IF(I18="auf Arbeit",Jahresübersicht!$C$3,IF(I18="Überstunden",Jahresübersicht!$C$3,"00:00"))</f>
        <v>0.25</v>
      </c>
      <c r="H18" s="5">
        <f t="shared" ref="H18:H22" si="4">F18-G18</f>
        <v>1.3888888888888951E-2</v>
      </c>
      <c r="I18" s="17" t="s">
        <v>30</v>
      </c>
      <c r="J18" s="15" t="str">
        <f t="shared" si="1"/>
        <v>0</v>
      </c>
    </row>
    <row r="19" spans="1:10" x14ac:dyDescent="0.25">
      <c r="A19" s="3">
        <v>44579</v>
      </c>
      <c r="B19" s="16">
        <v>0.5625</v>
      </c>
      <c r="C19" s="16">
        <v>0.83333333333333337</v>
      </c>
      <c r="D19" s="4" t="str">
        <f t="shared" si="2"/>
        <v>00:30</v>
      </c>
      <c r="E19" s="12">
        <f t="shared" si="3"/>
        <v>0</v>
      </c>
      <c r="F19" s="4">
        <f>C19-B19-D19</f>
        <v>0.25000000000000006</v>
      </c>
      <c r="G19" s="14">
        <f>IF(I19="auf Arbeit",Jahresübersicht!$C$3,IF(I19="Überstunden",Jahresübersicht!$C$3,"00:00"))</f>
        <v>0.25</v>
      </c>
      <c r="H19" s="5">
        <f t="shared" si="4"/>
        <v>0</v>
      </c>
      <c r="I19" s="17" t="s">
        <v>30</v>
      </c>
      <c r="J19" s="15" t="str">
        <f t="shared" si="1"/>
        <v>0</v>
      </c>
    </row>
    <row r="20" spans="1:10" x14ac:dyDescent="0.25">
      <c r="A20" s="3">
        <v>44580</v>
      </c>
      <c r="B20" s="16">
        <v>0.30555555555555552</v>
      </c>
      <c r="C20" s="16">
        <v>0.58333333333333337</v>
      </c>
      <c r="D20" s="4" t="str">
        <f t="shared" si="2"/>
        <v>00:30</v>
      </c>
      <c r="E20" s="12">
        <f t="shared" si="3"/>
        <v>0.16666666666666874</v>
      </c>
      <c r="F20" s="4">
        <f>C20-B20-D20</f>
        <v>0.25694444444444453</v>
      </c>
      <c r="G20" s="14">
        <f>IF(I20="auf Arbeit",Jahresübersicht!$C$3,IF(I20="Überstunden",Jahresübersicht!$C$3,"00:00"))</f>
        <v>0.25</v>
      </c>
      <c r="H20" s="5">
        <f t="shared" si="4"/>
        <v>6.9444444444445308E-3</v>
      </c>
      <c r="I20" s="17" t="s">
        <v>30</v>
      </c>
      <c r="J20" s="15" t="str">
        <f t="shared" si="1"/>
        <v>0</v>
      </c>
    </row>
    <row r="21" spans="1:10" x14ac:dyDescent="0.25">
      <c r="A21" s="3">
        <v>44581</v>
      </c>
      <c r="B21" s="16">
        <v>0.5625</v>
      </c>
      <c r="C21" s="16">
        <v>0.83333333333333337</v>
      </c>
      <c r="D21" s="4" t="str">
        <f t="shared" si="2"/>
        <v>00:30</v>
      </c>
      <c r="E21" s="12">
        <f t="shared" si="3"/>
        <v>0</v>
      </c>
      <c r="F21" s="4">
        <f>C21-B21-D21</f>
        <v>0.25000000000000006</v>
      </c>
      <c r="G21" s="14">
        <f>IF(I21="auf Arbeit",Jahresübersicht!$C$3,IF(I21="Überstunden",Jahresübersicht!$C$3,"00:00"))</f>
        <v>0.25</v>
      </c>
      <c r="H21" s="5">
        <f t="shared" si="4"/>
        <v>0</v>
      </c>
      <c r="I21" s="17" t="s">
        <v>30</v>
      </c>
      <c r="J21" s="15" t="str">
        <f t="shared" si="1"/>
        <v>0</v>
      </c>
    </row>
    <row r="22" spans="1:10" x14ac:dyDescent="0.25">
      <c r="A22" s="3">
        <v>44582</v>
      </c>
      <c r="B22" s="16">
        <v>0.39583333333333331</v>
      </c>
      <c r="C22" s="16">
        <v>0.66666666666666663</v>
      </c>
      <c r="D22" s="4" t="str">
        <f t="shared" si="2"/>
        <v>00:30</v>
      </c>
      <c r="E22" s="12">
        <f t="shared" si="3"/>
        <v>0</v>
      </c>
      <c r="F22" s="4">
        <f>C22-B22-D22</f>
        <v>0.24999999999999997</v>
      </c>
      <c r="G22" s="14">
        <f>IF(I22="auf Arbeit",Jahresübersicht!$C$3,IF(I22="Überstunden",Jahresübersicht!$C$3,"00:00"))</f>
        <v>0.25</v>
      </c>
      <c r="H22" s="5">
        <f t="shared" si="4"/>
        <v>0</v>
      </c>
      <c r="I22" s="17" t="s">
        <v>30</v>
      </c>
      <c r="J22" s="15" t="str">
        <f t="shared" si="1"/>
        <v>0</v>
      </c>
    </row>
    <row r="23" spans="1:10" x14ac:dyDescent="0.25">
      <c r="A23" s="6">
        <v>44583</v>
      </c>
      <c r="B23" s="7"/>
      <c r="C23" s="7"/>
      <c r="D23" s="7"/>
      <c r="E23" s="7"/>
      <c r="F23" s="7"/>
      <c r="G23" s="14" t="str">
        <f>IF(I23="auf Arbeit",Jahresübersicht!$C$3,IF(I23="Überstunden",Jahresübersicht!$C$3,"00:00"))</f>
        <v>00:00</v>
      </c>
      <c r="H23" s="9"/>
      <c r="I23" s="9"/>
      <c r="J23" s="15" t="str">
        <f t="shared" si="1"/>
        <v>0</v>
      </c>
    </row>
    <row r="24" spans="1:10" x14ac:dyDescent="0.25">
      <c r="A24" s="6">
        <v>44584</v>
      </c>
      <c r="B24" s="7"/>
      <c r="C24" s="7"/>
      <c r="D24" s="7"/>
      <c r="E24" s="7"/>
      <c r="F24" s="7"/>
      <c r="G24" s="14" t="str">
        <f>IF(I24="auf Arbeit",Jahresübersicht!$C$3,IF(I24="Überstunden",Jahresübersicht!$C$3,"00:00"))</f>
        <v>00:00</v>
      </c>
      <c r="H24" s="9"/>
      <c r="I24" s="9"/>
      <c r="J24" s="15" t="str">
        <f t="shared" si="1"/>
        <v>0</v>
      </c>
    </row>
    <row r="25" spans="1:10" x14ac:dyDescent="0.25">
      <c r="A25" s="3">
        <v>44585</v>
      </c>
      <c r="B25" s="18">
        <v>0.30555555555555552</v>
      </c>
      <c r="C25" s="16">
        <v>0.58333333333333337</v>
      </c>
      <c r="D25" s="4" t="str">
        <f t="shared" ref="D25:D29" si="5">IF(I25="auf Arbeit","00:30","00:00")</f>
        <v>00:30</v>
      </c>
      <c r="E25" s="12">
        <f t="shared" ref="E25:E29" si="6">H25*24</f>
        <v>0.16666666666666874</v>
      </c>
      <c r="F25" s="4">
        <f>C25-B25-D25</f>
        <v>0.25694444444444453</v>
      </c>
      <c r="G25" s="14">
        <f>IF(I25="auf Arbeit",Jahresübersicht!$C$3,IF(I25="Überstunden",Jahresübersicht!$C$3,"00:00"))</f>
        <v>0.25</v>
      </c>
      <c r="H25" s="5">
        <f t="shared" ref="H25:H29" si="7">F25-G25</f>
        <v>6.9444444444445308E-3</v>
      </c>
      <c r="I25" s="17" t="s">
        <v>30</v>
      </c>
      <c r="J25" s="15" t="str">
        <f t="shared" si="1"/>
        <v>0</v>
      </c>
    </row>
    <row r="26" spans="1:10" x14ac:dyDescent="0.25">
      <c r="A26" s="3">
        <v>44586</v>
      </c>
      <c r="B26" s="16">
        <v>0.5625</v>
      </c>
      <c r="C26" s="16">
        <v>0.83333333333333337</v>
      </c>
      <c r="D26" s="4" t="str">
        <f t="shared" si="5"/>
        <v>00:30</v>
      </c>
      <c r="E26" s="12">
        <f t="shared" si="6"/>
        <v>0</v>
      </c>
      <c r="F26" s="4">
        <f>C26-B26-D26</f>
        <v>0.25000000000000006</v>
      </c>
      <c r="G26" s="14">
        <f>IF(I26="auf Arbeit",Jahresübersicht!$C$3,IF(I26="Überstunden",Jahresübersicht!$C$3,"00:00"))</f>
        <v>0.25</v>
      </c>
      <c r="H26" s="5">
        <f t="shared" si="7"/>
        <v>0</v>
      </c>
      <c r="I26" s="17" t="s">
        <v>30</v>
      </c>
      <c r="J26" s="15" t="str">
        <f t="shared" si="1"/>
        <v>0</v>
      </c>
    </row>
    <row r="27" spans="1:10" x14ac:dyDescent="0.25">
      <c r="A27" s="3">
        <v>44587</v>
      </c>
      <c r="B27" s="18">
        <v>0.30555555555555552</v>
      </c>
      <c r="C27" s="16">
        <v>0.58333333333333337</v>
      </c>
      <c r="D27" s="4" t="str">
        <f t="shared" si="5"/>
        <v>00:30</v>
      </c>
      <c r="E27" s="12">
        <f t="shared" si="6"/>
        <v>0.16666666666666874</v>
      </c>
      <c r="F27" s="4">
        <f>C27-B27-D27</f>
        <v>0.25694444444444453</v>
      </c>
      <c r="G27" s="14">
        <f>IF(I27="auf Arbeit",Jahresübersicht!$C$3,IF(I27="Überstunden",Jahresübersicht!$C$3,"00:00"))</f>
        <v>0.25</v>
      </c>
      <c r="H27" s="5">
        <f t="shared" si="7"/>
        <v>6.9444444444445308E-3</v>
      </c>
      <c r="I27" s="17" t="s">
        <v>30</v>
      </c>
      <c r="J27" s="15" t="str">
        <f t="shared" si="1"/>
        <v>0</v>
      </c>
    </row>
    <row r="28" spans="1:10" x14ac:dyDescent="0.25">
      <c r="A28" s="3">
        <v>44588</v>
      </c>
      <c r="B28" s="16">
        <v>0.5625</v>
      </c>
      <c r="C28" s="16">
        <v>0.83333333333333337</v>
      </c>
      <c r="D28" s="4" t="str">
        <f t="shared" si="5"/>
        <v>00:30</v>
      </c>
      <c r="E28" s="12">
        <f t="shared" si="6"/>
        <v>0</v>
      </c>
      <c r="F28" s="4">
        <f>C28-B28-D28</f>
        <v>0.25000000000000006</v>
      </c>
      <c r="G28" s="14">
        <f>IF(I28="auf Arbeit",Jahresübersicht!$C$3,IF(I28="Überstunden",Jahresübersicht!$C$3,"00:00"))</f>
        <v>0.25</v>
      </c>
      <c r="H28" s="5">
        <f t="shared" si="7"/>
        <v>0</v>
      </c>
      <c r="I28" s="17" t="s">
        <v>30</v>
      </c>
      <c r="J28" s="15" t="str">
        <f t="shared" si="1"/>
        <v>0</v>
      </c>
    </row>
    <row r="29" spans="1:10" x14ac:dyDescent="0.25">
      <c r="A29" s="3">
        <v>44589</v>
      </c>
      <c r="B29" s="16">
        <v>0.41666666666666669</v>
      </c>
      <c r="C29" s="16">
        <v>0.58333333333333337</v>
      </c>
      <c r="D29" s="4" t="str">
        <f t="shared" si="5"/>
        <v>00:30</v>
      </c>
      <c r="E29" s="12">
        <f t="shared" si="6"/>
        <v>-2.5</v>
      </c>
      <c r="F29" s="4">
        <f>C29-B29-D29</f>
        <v>0.14583333333333334</v>
      </c>
      <c r="G29" s="14">
        <f>IF(I29="auf Arbeit",Jahresübersicht!$C$3,IF(I29="Überstunden",Jahresübersicht!$C$3,"00:00"))</f>
        <v>0.25</v>
      </c>
      <c r="H29" s="5">
        <f t="shared" si="7"/>
        <v>-0.10416666666666666</v>
      </c>
      <c r="I29" s="17" t="s">
        <v>30</v>
      </c>
      <c r="J29" s="15" t="str">
        <f t="shared" si="1"/>
        <v>0</v>
      </c>
    </row>
    <row r="30" spans="1:10" x14ac:dyDescent="0.25">
      <c r="A30" s="6">
        <v>44590</v>
      </c>
      <c r="B30" s="7"/>
      <c r="C30" s="7"/>
      <c r="D30" s="7"/>
      <c r="E30" s="7"/>
      <c r="F30" s="7"/>
      <c r="G30" s="14" t="str">
        <f>IF(I30="auf Arbeit",Jahresübersicht!$C$3,IF(I30="Überstunden",Jahresübersicht!$C$3,"00:00"))</f>
        <v>00:00</v>
      </c>
      <c r="H30" s="9"/>
      <c r="I30" s="9"/>
      <c r="J30" s="15" t="str">
        <f t="shared" si="1"/>
        <v>0</v>
      </c>
    </row>
    <row r="31" spans="1:10" x14ac:dyDescent="0.25">
      <c r="A31" s="6">
        <v>44591</v>
      </c>
      <c r="B31" s="7"/>
      <c r="C31" s="7"/>
      <c r="D31" s="7"/>
      <c r="E31" s="7"/>
      <c r="F31" s="7"/>
      <c r="G31" s="14" t="str">
        <f>IF(I31="auf Arbeit",Jahresübersicht!$C$3,IF(I31="Überstunden",Jahresübersicht!$C$3,"00:00"))</f>
        <v>00:00</v>
      </c>
      <c r="H31" s="9"/>
      <c r="I31" s="9"/>
      <c r="J31" s="15" t="str">
        <f t="shared" si="1"/>
        <v>0</v>
      </c>
    </row>
    <row r="32" spans="1:10" x14ac:dyDescent="0.25">
      <c r="A32" s="3">
        <v>44592</v>
      </c>
      <c r="B32" s="18">
        <v>0.30555555555555552</v>
      </c>
      <c r="C32" s="16">
        <v>0.58333333333333337</v>
      </c>
      <c r="D32" s="4" t="str">
        <f t="shared" ref="D32" si="8">IF(I32="auf Arbeit","00:30","00:00")</f>
        <v>00:30</v>
      </c>
      <c r="E32" s="12">
        <f t="shared" ref="E32" si="9">H32*24</f>
        <v>0.16666666666666874</v>
      </c>
      <c r="F32" s="4">
        <f>C32-B32-D32</f>
        <v>0.25694444444444453</v>
      </c>
      <c r="G32" s="14">
        <f>IF(I32="auf Arbeit",Jahresübersicht!$C$3,IF(I32="Überstunden",Jahresübersicht!$C$3,"00:00"))</f>
        <v>0.25</v>
      </c>
      <c r="H32" s="5">
        <f t="shared" ref="H32" si="10">F32-G32</f>
        <v>6.9444444444445308E-3</v>
      </c>
      <c r="I32" s="17" t="s">
        <v>30</v>
      </c>
      <c r="J32" s="15" t="str">
        <f t="shared" si="1"/>
        <v>0</v>
      </c>
    </row>
    <row r="33" spans="3:10" x14ac:dyDescent="0.25">
      <c r="J33" s="15"/>
    </row>
    <row r="34" spans="3:10" x14ac:dyDescent="0.25">
      <c r="C34" s="44" t="s">
        <v>24</v>
      </c>
      <c r="D34" s="44"/>
      <c r="E34" s="12">
        <f>SUM(E2:E33)</f>
        <v>-1.4999999999999896</v>
      </c>
      <c r="J34" s="15">
        <f>J2+J3+J4+J5+J6+J7+J8+J9+J10+J11+J12+J13+J14+J15+J16+J17+J18+J19+J20+J21+J22+J23+J24+J25+J26+J27+J28+J29+J30+J31+J32</f>
        <v>0</v>
      </c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AEC879-7F19-460E-9A96-3DC567D5C898}">
          <x14:formula1>
            <xm:f>Daten!$A$2:$A$8</xm:f>
          </x14:formula1>
          <xm:sqref>I2:I33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E8B6-8493-42D6-B4C4-F8CC5AF98D77}">
  <dimension ref="A1:K34"/>
  <sheetViews>
    <sheetView workbookViewId="0">
      <selection activeCell="D10" sqref="D10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44593</v>
      </c>
      <c r="B2" s="16">
        <v>0.5625</v>
      </c>
      <c r="C2" s="16">
        <v>0.79166666666666663</v>
      </c>
      <c r="D2" s="4" t="str">
        <f t="shared" ref="D2:D3" si="0">IF(I2="auf Arbeit","00:30","00:00")</f>
        <v>00:30</v>
      </c>
      <c r="E2" s="12">
        <f t="shared" ref="E2:E3" si="1">H2*24</f>
        <v>-1.0000000000000011</v>
      </c>
      <c r="F2" s="4">
        <f t="shared" ref="F2:F3" si="2">C2-B2-D2</f>
        <v>0.20833333333333329</v>
      </c>
      <c r="G2" s="14">
        <f>IF(I2="auf Arbeit",Jahresübersicht!$C$3,IF(I2="Überstunden",Jahresübersicht!$C$3,"00:00"))</f>
        <v>0.25</v>
      </c>
      <c r="H2" s="5">
        <f t="shared" ref="H2:H3" si="3">F2-G2</f>
        <v>-4.1666666666666713E-2</v>
      </c>
      <c r="I2" s="17" t="s">
        <v>30</v>
      </c>
      <c r="J2" s="15" t="str">
        <f t="shared" ref="J2:J3" si="4">IF(I2="Urlaub","1","0")</f>
        <v>0</v>
      </c>
      <c r="K2" s="5"/>
    </row>
    <row r="3" spans="1:11" s="10" customFormat="1" x14ac:dyDescent="0.25">
      <c r="A3" s="3">
        <v>44594</v>
      </c>
      <c r="B3" s="16">
        <v>0.30555555555555552</v>
      </c>
      <c r="C3" s="16">
        <v>0.58333333333333337</v>
      </c>
      <c r="D3" s="4" t="str">
        <f t="shared" si="0"/>
        <v>00:30</v>
      </c>
      <c r="E3" s="12">
        <f t="shared" si="1"/>
        <v>0.16666666666666874</v>
      </c>
      <c r="F3" s="4">
        <f t="shared" si="2"/>
        <v>0.25694444444444453</v>
      </c>
      <c r="G3" s="14">
        <f>IF(I3="auf Arbeit",Jahresübersicht!$C$3,IF(I3="Überstunden",Jahresübersicht!$C$3,"00:00"))</f>
        <v>0.25</v>
      </c>
      <c r="H3" s="5">
        <f t="shared" si="3"/>
        <v>6.9444444444445308E-3</v>
      </c>
      <c r="I3" s="42" t="s">
        <v>30</v>
      </c>
      <c r="J3" s="15" t="str">
        <f t="shared" si="4"/>
        <v>0</v>
      </c>
      <c r="K3"/>
    </row>
    <row r="4" spans="1:11" s="10" customFormat="1" x14ac:dyDescent="0.25">
      <c r="A4" s="3">
        <v>44595</v>
      </c>
      <c r="B4" s="16"/>
      <c r="C4" s="16"/>
      <c r="D4" s="4" t="str">
        <f>IF(I4="auf Arbeit","00:30","00:00")</f>
        <v>00:00</v>
      </c>
      <c r="E4" s="12">
        <f>H4*24</f>
        <v>0</v>
      </c>
      <c r="F4" s="4">
        <f>C4-B4-D4</f>
        <v>0</v>
      </c>
      <c r="G4" s="14" t="str">
        <f>IF(I4="auf Arbeit",Jahresübersicht!$C$3,IF(I4="Überstunden",Jahresübersicht!$C$3,"00:00"))</f>
        <v>00:00</v>
      </c>
      <c r="H4" s="5">
        <f>F4-G4</f>
        <v>0</v>
      </c>
      <c r="I4" s="17" t="s">
        <v>27</v>
      </c>
      <c r="J4" s="15" t="str">
        <f>IF(I4="Urlaub","1","0")</f>
        <v>1</v>
      </c>
      <c r="K4"/>
    </row>
    <row r="5" spans="1:11" s="10" customFormat="1" x14ac:dyDescent="0.25">
      <c r="A5" s="3">
        <v>44596</v>
      </c>
      <c r="B5" s="16">
        <v>0.39583333333333331</v>
      </c>
      <c r="C5" s="16">
        <v>0.66666666666666663</v>
      </c>
      <c r="D5" s="4" t="str">
        <f>IF(I5="auf Arbeit","00:30","00:00")</f>
        <v>00:30</v>
      </c>
      <c r="E5" s="12">
        <f>H5*24</f>
        <v>0</v>
      </c>
      <c r="F5" s="4">
        <f>C5-B5-D5</f>
        <v>0.24999999999999997</v>
      </c>
      <c r="G5" s="14">
        <f>IF(I5="auf Arbeit",Jahresübersicht!$C$3,IF(I5="Überstunden",Jahresübersicht!$C$3,"00:00"))</f>
        <v>0.25</v>
      </c>
      <c r="H5" s="5">
        <f>F5-G5</f>
        <v>0</v>
      </c>
      <c r="I5" s="42" t="s">
        <v>30</v>
      </c>
      <c r="J5" s="15" t="str">
        <f>IF(I5="Urlaub","1","0")</f>
        <v>0</v>
      </c>
      <c r="K5"/>
    </row>
    <row r="6" spans="1:11" s="10" customFormat="1" x14ac:dyDescent="0.25">
      <c r="A6" s="6">
        <v>44597</v>
      </c>
      <c r="B6" s="7"/>
      <c r="C6" s="7"/>
      <c r="D6" s="7"/>
      <c r="E6" s="7"/>
      <c r="F6" s="7"/>
      <c r="G6" s="14" t="str">
        <f>IF(I6="auf Arbeit",Jahresübersicht!$C$3,IF(I6="Überstunden",Jahresübersicht!$C$3,"00:00"))</f>
        <v>00:00</v>
      </c>
      <c r="H6" s="9">
        <f>F6-G6</f>
        <v>0</v>
      </c>
      <c r="I6" s="9"/>
      <c r="J6" s="15" t="str">
        <f t="shared" ref="J6:J29" si="5">IF(I6="Urlaub","1","0")</f>
        <v>0</v>
      </c>
    </row>
    <row r="7" spans="1:11" s="10" customFormat="1" x14ac:dyDescent="0.25">
      <c r="A7" s="6">
        <v>44598</v>
      </c>
      <c r="B7" s="7"/>
      <c r="C7" s="7"/>
      <c r="D7" s="7"/>
      <c r="E7" s="7"/>
      <c r="F7" s="7"/>
      <c r="G7" s="14" t="str">
        <f>IF(I7="auf Arbeit",Jahresübersicht!$C$3,IF(I7="Überstunden",Jahresübersicht!$C$3,"00:00"))</f>
        <v>00:00</v>
      </c>
      <c r="H7" s="9">
        <f>F7-G7</f>
        <v>0</v>
      </c>
      <c r="I7" s="9"/>
      <c r="J7" s="15" t="str">
        <f t="shared" si="5"/>
        <v>0</v>
      </c>
    </row>
    <row r="8" spans="1:11" x14ac:dyDescent="0.25">
      <c r="A8" s="3">
        <v>44599</v>
      </c>
      <c r="B8" s="16">
        <v>0.30555555555555552</v>
      </c>
      <c r="C8" s="16">
        <v>0.58333333333333337</v>
      </c>
      <c r="D8" s="4" t="str">
        <f>IF(I8="auf Arbeit","00:30","00:00")</f>
        <v>00:30</v>
      </c>
      <c r="E8" s="12">
        <f>H8*24</f>
        <v>0.16666666666666874</v>
      </c>
      <c r="F8" s="4">
        <f>C8-B8-D8</f>
        <v>0.25694444444444453</v>
      </c>
      <c r="G8" s="14">
        <f>IF(I8="auf Arbeit",Jahresübersicht!$C$3,IF(I8="Überstunden",Jahresübersicht!$C$3,"00:00"))</f>
        <v>0.25</v>
      </c>
      <c r="H8" s="5">
        <f>F8-G8</f>
        <v>6.9444444444445308E-3</v>
      </c>
      <c r="I8" s="42" t="s">
        <v>30</v>
      </c>
      <c r="J8" s="15" t="str">
        <f t="shared" si="5"/>
        <v>0</v>
      </c>
    </row>
    <row r="9" spans="1:11" x14ac:dyDescent="0.25">
      <c r="A9" s="3">
        <v>44600</v>
      </c>
      <c r="B9" s="16">
        <v>0.5625</v>
      </c>
      <c r="C9" s="16">
        <v>0.83333333333333337</v>
      </c>
      <c r="D9" s="4" t="str">
        <f t="shared" ref="D9:D12" si="6">IF(I9="auf Arbeit","00:30","00:00")</f>
        <v>00:30</v>
      </c>
      <c r="E9" s="12">
        <f t="shared" ref="E9:E12" si="7">H9*24</f>
        <v>0</v>
      </c>
      <c r="F9" s="4">
        <f t="shared" ref="F9:F12" si="8">C9-B9-D9</f>
        <v>0.25000000000000006</v>
      </c>
      <c r="G9" s="14">
        <f>IF(I9="auf Arbeit",Jahresübersicht!$C$3,IF(I9="Überstunden",Jahresübersicht!$C$3,"00:00"))</f>
        <v>0.25</v>
      </c>
      <c r="H9" s="5">
        <f t="shared" ref="H9:H12" si="9">F9-G9</f>
        <v>0</v>
      </c>
      <c r="I9" s="42" t="s">
        <v>30</v>
      </c>
      <c r="J9" s="15" t="str">
        <f t="shared" si="5"/>
        <v>0</v>
      </c>
    </row>
    <row r="10" spans="1:11" x14ac:dyDescent="0.25">
      <c r="A10" s="3">
        <v>44601</v>
      </c>
      <c r="B10" s="16">
        <v>0.3125</v>
      </c>
      <c r="C10" s="16">
        <v>0.58333333333333337</v>
      </c>
      <c r="D10" s="4" t="str">
        <f t="shared" si="6"/>
        <v>00:30</v>
      </c>
      <c r="E10" s="12">
        <f t="shared" si="7"/>
        <v>0</v>
      </c>
      <c r="F10" s="4">
        <f t="shared" si="8"/>
        <v>0.25000000000000006</v>
      </c>
      <c r="G10" s="14">
        <f>IF(I10="auf Arbeit",Jahresübersicht!$C$3,IF(I10="Überstunden",Jahresübersicht!$C$3,"00:00"))</f>
        <v>0.25</v>
      </c>
      <c r="H10" s="5">
        <f t="shared" si="9"/>
        <v>0</v>
      </c>
      <c r="I10" s="42" t="s">
        <v>30</v>
      </c>
      <c r="J10" s="15" t="str">
        <f t="shared" si="5"/>
        <v>0</v>
      </c>
    </row>
    <row r="11" spans="1:11" x14ac:dyDescent="0.25">
      <c r="A11" s="3">
        <v>44602</v>
      </c>
      <c r="B11" s="16">
        <v>0.58333333333333337</v>
      </c>
      <c r="C11" s="16">
        <v>0.79166666666666663</v>
      </c>
      <c r="D11" s="4" t="str">
        <f t="shared" si="6"/>
        <v>00:30</v>
      </c>
      <c r="E11" s="12">
        <f t="shared" si="7"/>
        <v>-1.500000000000002</v>
      </c>
      <c r="F11" s="4">
        <f t="shared" si="8"/>
        <v>0.18749999999999992</v>
      </c>
      <c r="G11" s="14">
        <f>IF(I11="auf Arbeit",Jahresübersicht!$C$3,IF(I11="Überstunden",Jahresübersicht!$C$3,"00:00"))</f>
        <v>0.25</v>
      </c>
      <c r="H11" s="5">
        <f t="shared" si="9"/>
        <v>-6.2500000000000083E-2</v>
      </c>
      <c r="I11" s="42" t="s">
        <v>30</v>
      </c>
      <c r="J11" s="15" t="str">
        <f t="shared" si="5"/>
        <v>0</v>
      </c>
    </row>
    <row r="12" spans="1:11" x14ac:dyDescent="0.25">
      <c r="A12" s="3">
        <v>44603</v>
      </c>
      <c r="B12" s="16">
        <v>0.4375</v>
      </c>
      <c r="C12" s="16">
        <v>0.66666666666666663</v>
      </c>
      <c r="D12" s="4" t="str">
        <f t="shared" si="6"/>
        <v>00:30</v>
      </c>
      <c r="E12" s="12">
        <f t="shared" si="7"/>
        <v>-1.0000000000000011</v>
      </c>
      <c r="F12" s="4">
        <f t="shared" si="8"/>
        <v>0.20833333333333329</v>
      </c>
      <c r="G12" s="14">
        <f>IF(I12="auf Arbeit",Jahresübersicht!$C$3,IF(I12="Überstunden",Jahresübersicht!$C$3,"00:00"))</f>
        <v>0.25</v>
      </c>
      <c r="H12" s="5">
        <f t="shared" si="9"/>
        <v>-4.1666666666666713E-2</v>
      </c>
      <c r="I12" s="42" t="s">
        <v>30</v>
      </c>
      <c r="J12" s="15" t="str">
        <f t="shared" si="5"/>
        <v>0</v>
      </c>
    </row>
    <row r="13" spans="1:11" s="10" customFormat="1" x14ac:dyDescent="0.25">
      <c r="A13" s="6">
        <v>44604</v>
      </c>
      <c r="B13" s="7"/>
      <c r="C13" s="7"/>
      <c r="D13" s="7"/>
      <c r="E13" s="7"/>
      <c r="F13" s="7"/>
      <c r="G13" s="14" t="str">
        <f>IF(I13="auf Arbeit",Jahresübersicht!$C$3,IF(I13="Überstunden",Jahresübersicht!$C$3,"00:00"))</f>
        <v>00:00</v>
      </c>
      <c r="H13" s="9">
        <f>F13-G13</f>
        <v>0</v>
      </c>
      <c r="I13" s="9"/>
      <c r="J13" s="15" t="str">
        <f t="shared" si="5"/>
        <v>0</v>
      </c>
    </row>
    <row r="14" spans="1:11" s="10" customFormat="1" x14ac:dyDescent="0.25">
      <c r="A14" s="6">
        <v>44605</v>
      </c>
      <c r="B14" s="7"/>
      <c r="C14" s="7"/>
      <c r="D14" s="7"/>
      <c r="E14" s="7"/>
      <c r="F14" s="7"/>
      <c r="G14" s="14" t="str">
        <f>IF(I14="auf Arbeit",Jahresübersicht!$C$3,IF(I14="Überstunden",Jahresübersicht!$C$3,"00:00"))</f>
        <v>00:00</v>
      </c>
      <c r="H14" s="9">
        <f>F14-G14</f>
        <v>0</v>
      </c>
      <c r="I14" s="9"/>
      <c r="J14" s="15" t="str">
        <f t="shared" si="5"/>
        <v>0</v>
      </c>
    </row>
    <row r="15" spans="1:11" x14ac:dyDescent="0.25">
      <c r="A15" s="3">
        <v>44606</v>
      </c>
      <c r="B15" s="16">
        <v>0.30555555555555552</v>
      </c>
      <c r="C15" s="16">
        <v>0.58333333333333337</v>
      </c>
      <c r="D15" s="4" t="str">
        <f>IF(I15="auf Arbeit","00:30","00:00")</f>
        <v>00:30</v>
      </c>
      <c r="E15" s="12">
        <f>H15*24</f>
        <v>0.16666666666666874</v>
      </c>
      <c r="F15" s="4">
        <f>C15-B15-D15</f>
        <v>0.25694444444444453</v>
      </c>
      <c r="G15" s="14">
        <f>IF(I15="auf Arbeit",Jahresübersicht!$C$3,IF(I15="Überstunden",Jahresübersicht!$C$3,"00:00"))</f>
        <v>0.25</v>
      </c>
      <c r="H15" s="5">
        <f>F15-G15</f>
        <v>6.9444444444445308E-3</v>
      </c>
      <c r="I15" s="42" t="s">
        <v>30</v>
      </c>
      <c r="J15" s="15" t="str">
        <f t="shared" si="5"/>
        <v>0</v>
      </c>
    </row>
    <row r="16" spans="1:11" x14ac:dyDescent="0.25">
      <c r="A16" s="3">
        <v>44607</v>
      </c>
      <c r="B16" s="16">
        <v>0.5625</v>
      </c>
      <c r="C16" s="16">
        <v>0.83333333333333337</v>
      </c>
      <c r="D16" s="4" t="str">
        <f t="shared" ref="D16:D18" si="10">IF(I16="auf Arbeit","00:30","00:00")</f>
        <v>00:30</v>
      </c>
      <c r="E16" s="12">
        <f t="shared" ref="E16:E18" si="11">H16*24</f>
        <v>0</v>
      </c>
      <c r="F16" s="4">
        <f t="shared" ref="F16:F18" si="12">C16-B16-D16</f>
        <v>0.25000000000000006</v>
      </c>
      <c r="G16" s="14">
        <f>IF(I16="auf Arbeit",Jahresübersicht!$C$3,IF(I16="Überstunden",Jahresübersicht!$C$3,"00:00"))</f>
        <v>0.25</v>
      </c>
      <c r="H16" s="5">
        <f t="shared" ref="H16:H18" si="13">F16-G16</f>
        <v>0</v>
      </c>
      <c r="I16" s="42" t="s">
        <v>30</v>
      </c>
      <c r="J16" s="15" t="str">
        <f t="shared" si="5"/>
        <v>0</v>
      </c>
    </row>
    <row r="17" spans="1:10" x14ac:dyDescent="0.25">
      <c r="A17" s="3">
        <v>44608</v>
      </c>
      <c r="B17" s="16">
        <v>0.3125</v>
      </c>
      <c r="C17" s="16">
        <v>0.58333333333333337</v>
      </c>
      <c r="D17" s="4" t="str">
        <f t="shared" si="10"/>
        <v>00:30</v>
      </c>
      <c r="E17" s="12">
        <f t="shared" si="11"/>
        <v>0</v>
      </c>
      <c r="F17" s="4">
        <f t="shared" si="12"/>
        <v>0.25000000000000006</v>
      </c>
      <c r="G17" s="14">
        <f>IF(I17="auf Arbeit",Jahresübersicht!$C$3,IF(I17="Überstunden",Jahresübersicht!$C$3,"00:00"))</f>
        <v>0.25</v>
      </c>
      <c r="H17" s="5">
        <f t="shared" si="13"/>
        <v>0</v>
      </c>
      <c r="I17" s="42" t="s">
        <v>30</v>
      </c>
      <c r="J17" s="15" t="str">
        <f t="shared" si="5"/>
        <v>0</v>
      </c>
    </row>
    <row r="18" spans="1:10" x14ac:dyDescent="0.25">
      <c r="A18" s="3">
        <v>44609</v>
      </c>
      <c r="B18" s="16">
        <v>0.54166666666666663</v>
      </c>
      <c r="C18" s="16">
        <v>0.83333333333333337</v>
      </c>
      <c r="D18" s="4" t="str">
        <f t="shared" si="10"/>
        <v>00:30</v>
      </c>
      <c r="E18" s="12">
        <f t="shared" si="11"/>
        <v>0.50000000000000222</v>
      </c>
      <c r="F18" s="4">
        <f t="shared" si="12"/>
        <v>0.27083333333333343</v>
      </c>
      <c r="G18" s="14">
        <f>IF(I18="auf Arbeit",Jahresübersicht!$C$3,IF(I18="Überstunden",Jahresübersicht!$C$3,"00:00"))</f>
        <v>0.25</v>
      </c>
      <c r="H18" s="5">
        <f t="shared" si="13"/>
        <v>2.0833333333333426E-2</v>
      </c>
      <c r="I18" s="42" t="s">
        <v>30</v>
      </c>
      <c r="J18" s="15" t="str">
        <f t="shared" si="5"/>
        <v>0</v>
      </c>
    </row>
    <row r="19" spans="1:10" x14ac:dyDescent="0.25">
      <c r="A19" s="3">
        <v>44610</v>
      </c>
      <c r="B19" s="16">
        <v>0.39583333333333331</v>
      </c>
      <c r="C19" s="16">
        <v>0.66666666666666663</v>
      </c>
      <c r="D19" s="4" t="str">
        <f t="shared" ref="D19:D22" si="14">IF(I19="auf Arbeit","00:30","00:00")</f>
        <v>00:30</v>
      </c>
      <c r="E19" s="12">
        <f t="shared" ref="E19:E22" si="15">H19*24</f>
        <v>0</v>
      </c>
      <c r="F19" s="4">
        <f>C19-B19-D19</f>
        <v>0.24999999999999997</v>
      </c>
      <c r="G19" s="14">
        <f>IF(I19="auf Arbeit",Jahresübersicht!$C$3,IF(I19="Überstunden",Jahresübersicht!$C$3,"00:00"))</f>
        <v>0.25</v>
      </c>
      <c r="H19" s="5">
        <f t="shared" ref="H19:H22" si="16">F19-G19</f>
        <v>0</v>
      </c>
      <c r="I19" s="42" t="s">
        <v>30</v>
      </c>
      <c r="J19" s="15" t="str">
        <f t="shared" si="5"/>
        <v>0</v>
      </c>
    </row>
    <row r="20" spans="1:10" s="10" customFormat="1" x14ac:dyDescent="0.25">
      <c r="A20" s="6">
        <v>44611</v>
      </c>
      <c r="B20" s="7"/>
      <c r="C20" s="7"/>
      <c r="D20" s="7"/>
      <c r="E20" s="7"/>
      <c r="F20" s="7"/>
      <c r="G20" s="14" t="str">
        <f>IF(I20="auf Arbeit",Jahresübersicht!$C$3,IF(I20="Überstunden",Jahresübersicht!$C$3,"00:00"))</f>
        <v>00:00</v>
      </c>
      <c r="H20" s="9">
        <f t="shared" si="16"/>
        <v>0</v>
      </c>
      <c r="I20" s="9"/>
      <c r="J20" s="15" t="str">
        <f t="shared" si="5"/>
        <v>0</v>
      </c>
    </row>
    <row r="21" spans="1:10" s="10" customFormat="1" x14ac:dyDescent="0.25">
      <c r="A21" s="6">
        <v>44612</v>
      </c>
      <c r="B21" s="7"/>
      <c r="C21" s="7"/>
      <c r="D21" s="7"/>
      <c r="E21" s="7"/>
      <c r="F21" s="7"/>
      <c r="G21" s="14" t="str">
        <f>IF(I21="auf Arbeit",Jahresübersicht!$C$3,IF(I21="Überstunden",Jahresübersicht!$C$3,"00:00"))</f>
        <v>00:00</v>
      </c>
      <c r="H21" s="9">
        <f t="shared" si="16"/>
        <v>0</v>
      </c>
      <c r="I21" s="9"/>
      <c r="J21" s="15" t="str">
        <f t="shared" si="5"/>
        <v>0</v>
      </c>
    </row>
    <row r="22" spans="1:10" x14ac:dyDescent="0.25">
      <c r="A22" s="3">
        <v>44613</v>
      </c>
      <c r="B22" s="16">
        <v>0.30555555555555552</v>
      </c>
      <c r="C22" s="16">
        <v>0.58333333333333337</v>
      </c>
      <c r="D22" s="4" t="str">
        <f t="shared" si="14"/>
        <v>00:30</v>
      </c>
      <c r="E22" s="12">
        <f t="shared" si="15"/>
        <v>0.16666666666666874</v>
      </c>
      <c r="F22" s="4">
        <f>C22-B22-D22</f>
        <v>0.25694444444444453</v>
      </c>
      <c r="G22" s="14">
        <f>IF(I22="auf Arbeit",Jahresübersicht!$C$3,IF(I22="Überstunden",Jahresübersicht!$C$3,"00:00"))</f>
        <v>0.25</v>
      </c>
      <c r="H22" s="5">
        <f t="shared" si="16"/>
        <v>6.9444444444445308E-3</v>
      </c>
      <c r="I22" s="42" t="s">
        <v>30</v>
      </c>
      <c r="J22" s="15" t="str">
        <f t="shared" si="5"/>
        <v>0</v>
      </c>
    </row>
    <row r="23" spans="1:10" x14ac:dyDescent="0.25">
      <c r="A23" s="3">
        <v>44614</v>
      </c>
      <c r="B23" s="16">
        <v>0.5625</v>
      </c>
      <c r="C23" s="16">
        <v>0.83333333333333337</v>
      </c>
      <c r="D23" s="4" t="str">
        <f t="shared" ref="D23:D25" si="17">IF(I23="auf Arbeit","00:30","00:00")</f>
        <v>00:30</v>
      </c>
      <c r="E23" s="12">
        <f t="shared" ref="E23:E25" si="18">H23*24</f>
        <v>0</v>
      </c>
      <c r="F23" s="4">
        <f t="shared" ref="F23:F25" si="19">C23-B23-D23</f>
        <v>0.25000000000000006</v>
      </c>
      <c r="G23" s="14">
        <f>IF(I23="auf Arbeit",Jahresübersicht!$C$3,IF(I23="Überstunden",Jahresübersicht!$C$3,"00:00"))</f>
        <v>0.25</v>
      </c>
      <c r="H23" s="5">
        <f t="shared" ref="H23:H25" si="20">F23-G23</f>
        <v>0</v>
      </c>
      <c r="I23" s="42" t="s">
        <v>30</v>
      </c>
      <c r="J23" s="15" t="str">
        <f t="shared" si="5"/>
        <v>0</v>
      </c>
    </row>
    <row r="24" spans="1:10" x14ac:dyDescent="0.25">
      <c r="A24" s="3">
        <v>44615</v>
      </c>
      <c r="B24" s="16">
        <v>0.3125</v>
      </c>
      <c r="C24" s="16">
        <v>0.54166666666666663</v>
      </c>
      <c r="D24" s="4" t="str">
        <f t="shared" si="17"/>
        <v>00:30</v>
      </c>
      <c r="E24" s="12">
        <f t="shared" si="18"/>
        <v>-1.0000000000000011</v>
      </c>
      <c r="F24" s="4">
        <f t="shared" si="19"/>
        <v>0.20833333333333329</v>
      </c>
      <c r="G24" s="14">
        <f>IF(I24="auf Arbeit",Jahresübersicht!$C$3,IF(I24="Überstunden",Jahresübersicht!$C$3,"00:00"))</f>
        <v>0.25</v>
      </c>
      <c r="H24" s="5">
        <f t="shared" si="20"/>
        <v>-4.1666666666666713E-2</v>
      </c>
      <c r="I24" s="42" t="s">
        <v>30</v>
      </c>
      <c r="J24" s="15" t="str">
        <f t="shared" si="5"/>
        <v>0</v>
      </c>
    </row>
    <row r="25" spans="1:10" x14ac:dyDescent="0.25">
      <c r="A25" s="3">
        <v>44616</v>
      </c>
      <c r="B25" s="16">
        <v>0.5625</v>
      </c>
      <c r="C25" s="16">
        <v>0.83333333333333337</v>
      </c>
      <c r="D25" s="4" t="str">
        <f t="shared" si="17"/>
        <v>00:30</v>
      </c>
      <c r="E25" s="12">
        <f t="shared" si="18"/>
        <v>0</v>
      </c>
      <c r="F25" s="4">
        <f t="shared" si="19"/>
        <v>0.25000000000000006</v>
      </c>
      <c r="G25" s="14">
        <f>IF(I25="auf Arbeit",Jahresübersicht!$C$3,IF(I25="Überstunden",Jahresübersicht!$C$3,"00:00"))</f>
        <v>0.25</v>
      </c>
      <c r="H25" s="5">
        <f t="shared" si="20"/>
        <v>0</v>
      </c>
      <c r="I25" s="42" t="s">
        <v>30</v>
      </c>
      <c r="J25" s="15" t="str">
        <f t="shared" si="5"/>
        <v>0</v>
      </c>
    </row>
    <row r="26" spans="1:10" x14ac:dyDescent="0.25">
      <c r="A26" s="3">
        <v>44617</v>
      </c>
      <c r="B26" s="16">
        <v>0.41666666666666669</v>
      </c>
      <c r="C26" s="16">
        <v>0.66666666666666663</v>
      </c>
      <c r="D26" s="4" t="str">
        <f t="shared" ref="D26:D29" si="21">IF(I26="auf Arbeit","00:30","00:00")</f>
        <v>00:30</v>
      </c>
      <c r="E26" s="12">
        <f t="shared" ref="E26:E29" si="22">H26*24</f>
        <v>-0.50000000000000155</v>
      </c>
      <c r="F26" s="4">
        <f>C26-B26-D26</f>
        <v>0.2291666666666666</v>
      </c>
      <c r="G26" s="14">
        <f>IF(I26="auf Arbeit",Jahresübersicht!$C$3,IF(I26="Überstunden",Jahresübersicht!$C$3,"00:00"))</f>
        <v>0.25</v>
      </c>
      <c r="H26" s="5">
        <f t="shared" ref="H26:H29" si="23">F26-G26</f>
        <v>-2.0833333333333398E-2</v>
      </c>
      <c r="I26" s="42" t="s">
        <v>30</v>
      </c>
      <c r="J26" s="15" t="str">
        <f t="shared" si="5"/>
        <v>0</v>
      </c>
    </row>
    <row r="27" spans="1:10" s="10" customFormat="1" x14ac:dyDescent="0.25">
      <c r="A27" s="6">
        <v>44618</v>
      </c>
      <c r="B27" s="7"/>
      <c r="C27" s="7"/>
      <c r="D27" s="7"/>
      <c r="E27" s="7"/>
      <c r="F27" s="7"/>
      <c r="G27" s="14" t="str">
        <f>IF(I27="auf Arbeit",Jahresübersicht!$C$3,IF(I27="Überstunden",Jahresübersicht!$C$3,"00:00"))</f>
        <v>00:00</v>
      </c>
      <c r="H27" s="9">
        <f t="shared" si="23"/>
        <v>0</v>
      </c>
      <c r="I27" s="9"/>
      <c r="J27" s="15" t="str">
        <f t="shared" si="5"/>
        <v>0</v>
      </c>
    </row>
    <row r="28" spans="1:10" s="10" customFormat="1" x14ac:dyDescent="0.25">
      <c r="A28" s="6">
        <v>44619</v>
      </c>
      <c r="B28" s="7"/>
      <c r="C28" s="7"/>
      <c r="D28" s="7"/>
      <c r="E28" s="7"/>
      <c r="F28" s="7"/>
      <c r="G28" s="14" t="str">
        <f>IF(I28="auf Arbeit",Jahresübersicht!$C$3,IF(I28="Überstunden",Jahresübersicht!$C$3,"00:00"))</f>
        <v>00:00</v>
      </c>
      <c r="H28" s="9">
        <f t="shared" si="23"/>
        <v>0</v>
      </c>
      <c r="I28" s="9"/>
      <c r="J28" s="15" t="str">
        <f t="shared" si="5"/>
        <v>0</v>
      </c>
    </row>
    <row r="29" spans="1:10" x14ac:dyDescent="0.25">
      <c r="A29" s="3">
        <v>44620</v>
      </c>
      <c r="B29" s="16">
        <v>0.30555555555555552</v>
      </c>
      <c r="C29" s="16">
        <v>0.60416666666666663</v>
      </c>
      <c r="D29" s="4" t="str">
        <f t="shared" si="21"/>
        <v>00:30</v>
      </c>
      <c r="E29" s="12">
        <f t="shared" si="22"/>
        <v>0.66666666666666696</v>
      </c>
      <c r="F29" s="4">
        <f>C29-B29-D29</f>
        <v>0.27777777777777779</v>
      </c>
      <c r="G29" s="14">
        <f>IF(I29="auf Arbeit",Jahresübersicht!$C$3,IF(I29="Überstunden",Jahresübersicht!$C$3,"00:00"))</f>
        <v>0.25</v>
      </c>
      <c r="H29" s="5">
        <f t="shared" si="23"/>
        <v>2.777777777777779E-2</v>
      </c>
      <c r="I29" s="42" t="s">
        <v>30</v>
      </c>
      <c r="J29" s="15" t="str">
        <f t="shared" si="5"/>
        <v>0</v>
      </c>
    </row>
    <row r="30" spans="1:10" x14ac:dyDescent="0.25">
      <c r="J30" s="15"/>
    </row>
    <row r="31" spans="1:10" x14ac:dyDescent="0.25">
      <c r="J31" s="15"/>
    </row>
    <row r="32" spans="1:10" x14ac:dyDescent="0.25">
      <c r="J32" s="15"/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-3.1666666666666634</v>
      </c>
      <c r="J34" s="15">
        <f>J2+J3+J4+J5+J6+J7+J8+J9+J10+J11+J12+J13+J14+J15+J16+J17+J18+J19+J20+J21+J22+J23+J24+J25+J26+J27+J28+J29+J30+J31+J32</f>
        <v>1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5F0B05-23C6-4A67-BCA0-5811B8E6FEBB}">
          <x14:formula1>
            <xm:f>Daten!$A$2:$A$8</xm:f>
          </x14:formula1>
          <xm:sqref>I2:I33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B491-2F17-4D29-872C-EC367F75F230}">
  <dimension ref="A1:K34"/>
  <sheetViews>
    <sheetView topLeftCell="A13" workbookViewId="0">
      <selection activeCell="I32" sqref="I32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44621</v>
      </c>
      <c r="B2" s="16">
        <v>0.54166666666666663</v>
      </c>
      <c r="C2" s="16">
        <v>0.83333333333333337</v>
      </c>
      <c r="D2" s="4" t="str">
        <f t="shared" ref="D2:D3" si="0">IF(I2="auf Arbeit","00:30","00:00")</f>
        <v>00:30</v>
      </c>
      <c r="E2" s="12">
        <f t="shared" ref="E2:E3" si="1">H2*24</f>
        <v>0.50000000000000222</v>
      </c>
      <c r="F2" s="4">
        <f t="shared" ref="F2:F3" si="2">C2-B2-D2</f>
        <v>0.27083333333333343</v>
      </c>
      <c r="G2" s="14">
        <f>IF(I2="auf Arbeit",Jahresübersicht!$C$3,IF(I2="Überstunden",Jahresübersicht!$C$3,"00:00"))</f>
        <v>0.25</v>
      </c>
      <c r="H2" s="5">
        <f t="shared" ref="H2:H3" si="3">F2-G2</f>
        <v>2.0833333333333426E-2</v>
      </c>
      <c r="I2" s="17" t="s">
        <v>30</v>
      </c>
      <c r="J2" s="15" t="str">
        <f t="shared" ref="J2:J3" si="4">IF(I2="Urlaub","1","0")</f>
        <v>0</v>
      </c>
      <c r="K2" s="5"/>
    </row>
    <row r="3" spans="1:11" s="10" customFormat="1" x14ac:dyDescent="0.25">
      <c r="A3" s="3">
        <v>44622</v>
      </c>
      <c r="B3" s="16">
        <v>0.30555555555555552</v>
      </c>
      <c r="C3" s="16">
        <v>0.60416666666666663</v>
      </c>
      <c r="D3" s="4" t="str">
        <f t="shared" si="0"/>
        <v>00:30</v>
      </c>
      <c r="E3" s="12">
        <f t="shared" si="1"/>
        <v>0.66666666666666696</v>
      </c>
      <c r="F3" s="4">
        <f t="shared" si="2"/>
        <v>0.27777777777777779</v>
      </c>
      <c r="G3" s="14">
        <f>IF(I3="auf Arbeit",Jahresübersicht!$C$3,IF(I3="Überstunden",Jahresübersicht!$C$3,"00:00"))</f>
        <v>0.25</v>
      </c>
      <c r="H3" s="5">
        <f t="shared" si="3"/>
        <v>2.777777777777779E-2</v>
      </c>
      <c r="I3" s="17" t="s">
        <v>30</v>
      </c>
      <c r="J3" s="15" t="str">
        <f t="shared" si="4"/>
        <v>0</v>
      </c>
      <c r="K3"/>
    </row>
    <row r="4" spans="1:11" s="10" customFormat="1" x14ac:dyDescent="0.25">
      <c r="A4" s="3">
        <v>44623</v>
      </c>
      <c r="B4" s="16">
        <v>0.5625</v>
      </c>
      <c r="C4" s="16">
        <v>0.84722222222222221</v>
      </c>
      <c r="D4" s="4" t="str">
        <f>IF(I4="auf Arbeit","00:30","00:00")</f>
        <v>00:30</v>
      </c>
      <c r="E4" s="12">
        <f>H4*24</f>
        <v>0.33333333333333348</v>
      </c>
      <c r="F4" s="4">
        <f>C4-B4-D4</f>
        <v>0.2638888888888889</v>
      </c>
      <c r="G4" s="14">
        <f>IF(I4="auf Arbeit",Jahresübersicht!$C$3,IF(I4="Überstunden",Jahresübersicht!$C$3,"00:00"))</f>
        <v>0.25</v>
      </c>
      <c r="H4" s="5">
        <f>F4-G4</f>
        <v>1.3888888888888895E-2</v>
      </c>
      <c r="I4" s="17" t="s">
        <v>30</v>
      </c>
      <c r="J4" s="15" t="str">
        <f>IF(I4="Urlaub","1","0")</f>
        <v>0</v>
      </c>
      <c r="K4"/>
    </row>
    <row r="5" spans="1:11" s="10" customFormat="1" x14ac:dyDescent="0.25">
      <c r="A5" s="3">
        <v>44624</v>
      </c>
      <c r="B5" s="16">
        <v>0.45833333333333331</v>
      </c>
      <c r="C5" s="16">
        <v>0.66666666666666663</v>
      </c>
      <c r="D5" s="4" t="str">
        <f>IF(I5="auf Arbeit","00:30","00:00")</f>
        <v>00:30</v>
      </c>
      <c r="E5" s="12">
        <f>H5*24</f>
        <v>-1.5000000000000007</v>
      </c>
      <c r="F5" s="4">
        <f>C5-B5-D5</f>
        <v>0.18749999999999997</v>
      </c>
      <c r="G5" s="14">
        <f>IF(I5="auf Arbeit",Jahresübersicht!$C$3,IF(I5="Überstunden",Jahresübersicht!$C$3,"00:00"))</f>
        <v>0.25</v>
      </c>
      <c r="H5" s="5">
        <f>F5-G5</f>
        <v>-6.2500000000000028E-2</v>
      </c>
      <c r="I5" s="17" t="s">
        <v>30</v>
      </c>
      <c r="J5" s="15" t="str">
        <f>IF(I5="Urlaub","1","0")</f>
        <v>0</v>
      </c>
      <c r="K5"/>
    </row>
    <row r="6" spans="1:11" s="10" customFormat="1" x14ac:dyDescent="0.25">
      <c r="A6" s="6">
        <v>44625</v>
      </c>
      <c r="B6" s="7"/>
      <c r="C6" s="7"/>
      <c r="D6" s="7"/>
      <c r="E6" s="7"/>
      <c r="F6" s="7"/>
      <c r="G6" s="7"/>
      <c r="H6" s="9">
        <f>F6-G6</f>
        <v>0</v>
      </c>
      <c r="I6" s="9"/>
      <c r="J6" s="15" t="str">
        <f t="shared" ref="J6:J32" si="5">IF(I6="Urlaub","1","0")</f>
        <v>0</v>
      </c>
    </row>
    <row r="7" spans="1:11" s="10" customFormat="1" x14ac:dyDescent="0.25">
      <c r="A7" s="6">
        <v>44626</v>
      </c>
      <c r="B7" s="7"/>
      <c r="C7" s="7"/>
      <c r="D7" s="7"/>
      <c r="E7" s="7"/>
      <c r="F7" s="7"/>
      <c r="G7" s="7"/>
      <c r="H7" s="9">
        <f>F7-G7</f>
        <v>0</v>
      </c>
      <c r="I7" s="9"/>
      <c r="J7" s="15" t="str">
        <f t="shared" si="5"/>
        <v>0</v>
      </c>
    </row>
    <row r="8" spans="1:11" x14ac:dyDescent="0.25">
      <c r="A8" s="3">
        <v>44627</v>
      </c>
      <c r="B8" s="16">
        <v>0.3125</v>
      </c>
      <c r="C8" s="16">
        <v>0.60416666666666663</v>
      </c>
      <c r="D8" s="4" t="str">
        <f>IF(I8="auf Arbeit","00:30","00:00")</f>
        <v>00:30</v>
      </c>
      <c r="E8" s="12">
        <f>H8*24</f>
        <v>0.49999999999999956</v>
      </c>
      <c r="F8" s="4">
        <f>C8-B8-D8</f>
        <v>0.27083333333333331</v>
      </c>
      <c r="G8" s="14">
        <f>IF(I8="auf Arbeit",Jahresübersicht!$C$3,IF(I8="Überstunden",Jahresübersicht!$C$3,"00:00"))</f>
        <v>0.25</v>
      </c>
      <c r="H8" s="5">
        <f>F8-G8</f>
        <v>2.0833333333333315E-2</v>
      </c>
      <c r="I8" s="17" t="s">
        <v>30</v>
      </c>
      <c r="J8" s="15" t="str">
        <f t="shared" si="5"/>
        <v>0</v>
      </c>
    </row>
    <row r="9" spans="1:11" x14ac:dyDescent="0.25">
      <c r="A9" s="3">
        <v>44628</v>
      </c>
      <c r="B9" s="16">
        <v>0.5625</v>
      </c>
      <c r="C9" s="16">
        <v>0.83333333333333337</v>
      </c>
      <c r="D9" s="4" t="str">
        <f t="shared" ref="D9:D12" si="6">IF(I9="auf Arbeit","00:30","00:00")</f>
        <v>00:30</v>
      </c>
      <c r="E9" s="12">
        <f t="shared" ref="E9:E12" si="7">H9*24</f>
        <v>0</v>
      </c>
      <c r="F9" s="4">
        <f t="shared" ref="F9:F12" si="8">C9-B9-D9</f>
        <v>0.25000000000000006</v>
      </c>
      <c r="G9" s="14">
        <f>IF(I9="auf Arbeit",Jahresübersicht!$C$3,IF(I9="Überstunden",Jahresübersicht!$C$3,"00:00"))</f>
        <v>0.25</v>
      </c>
      <c r="H9" s="5">
        <f t="shared" ref="H9:H12" si="9">F9-G9</f>
        <v>0</v>
      </c>
      <c r="I9" s="17" t="s">
        <v>30</v>
      </c>
      <c r="J9" s="15" t="str">
        <f t="shared" si="5"/>
        <v>0</v>
      </c>
    </row>
    <row r="10" spans="1:11" x14ac:dyDescent="0.25">
      <c r="A10" s="3">
        <v>44629</v>
      </c>
      <c r="B10" s="16">
        <v>0.3125</v>
      </c>
      <c r="C10" s="16">
        <v>0.625</v>
      </c>
      <c r="D10" s="4" t="str">
        <f t="shared" si="6"/>
        <v>00:30</v>
      </c>
      <c r="E10" s="12">
        <f t="shared" si="7"/>
        <v>1.0000000000000004</v>
      </c>
      <c r="F10" s="4">
        <f t="shared" si="8"/>
        <v>0.29166666666666669</v>
      </c>
      <c r="G10" s="14">
        <f>IF(I10="auf Arbeit",Jahresübersicht!$C$3,IF(I10="Überstunden",Jahresübersicht!$C$3,"00:00"))</f>
        <v>0.25</v>
      </c>
      <c r="H10" s="5">
        <f t="shared" si="9"/>
        <v>4.1666666666666685E-2</v>
      </c>
      <c r="I10" s="17" t="s">
        <v>30</v>
      </c>
      <c r="J10" s="15" t="str">
        <f t="shared" si="5"/>
        <v>0</v>
      </c>
    </row>
    <row r="11" spans="1:11" x14ac:dyDescent="0.25">
      <c r="A11" s="3">
        <v>44630</v>
      </c>
      <c r="B11" s="16">
        <v>0.5625</v>
      </c>
      <c r="C11" s="16">
        <v>0.79166666666666663</v>
      </c>
      <c r="D11" s="4" t="str">
        <f t="shared" si="6"/>
        <v>00:30</v>
      </c>
      <c r="E11" s="12">
        <f t="shared" si="7"/>
        <v>-1.0000000000000011</v>
      </c>
      <c r="F11" s="4">
        <f t="shared" si="8"/>
        <v>0.20833333333333329</v>
      </c>
      <c r="G11" s="14">
        <f>IF(I11="auf Arbeit",Jahresübersicht!$C$3,IF(I11="Überstunden",Jahresübersicht!$C$3,"00:00"))</f>
        <v>0.25</v>
      </c>
      <c r="H11" s="5">
        <f t="shared" si="9"/>
        <v>-4.1666666666666713E-2</v>
      </c>
      <c r="I11" s="17" t="s">
        <v>30</v>
      </c>
      <c r="J11" s="15" t="str">
        <f t="shared" si="5"/>
        <v>0</v>
      </c>
    </row>
    <row r="12" spans="1:11" x14ac:dyDescent="0.25">
      <c r="A12" s="3">
        <v>44631</v>
      </c>
      <c r="B12" s="16">
        <v>0.39583333333333331</v>
      </c>
      <c r="C12" s="16">
        <v>0.66666666666666663</v>
      </c>
      <c r="D12" s="4" t="str">
        <f t="shared" si="6"/>
        <v>00:30</v>
      </c>
      <c r="E12" s="12">
        <f t="shared" si="7"/>
        <v>0</v>
      </c>
      <c r="F12" s="4">
        <f t="shared" si="8"/>
        <v>0.24999999999999997</v>
      </c>
      <c r="G12" s="14">
        <f>IF(I12="auf Arbeit",Jahresübersicht!$C$3,IF(I12="Überstunden",Jahresübersicht!$C$3,"00:00"))</f>
        <v>0.25</v>
      </c>
      <c r="H12" s="5">
        <f t="shared" si="9"/>
        <v>0</v>
      </c>
      <c r="I12" s="17" t="s">
        <v>30</v>
      </c>
      <c r="J12" s="15" t="str">
        <f t="shared" si="5"/>
        <v>0</v>
      </c>
    </row>
    <row r="13" spans="1:11" s="10" customFormat="1" x14ac:dyDescent="0.25">
      <c r="A13" s="6">
        <v>44632</v>
      </c>
      <c r="B13" s="7"/>
      <c r="C13" s="7"/>
      <c r="D13" s="7"/>
      <c r="E13" s="7"/>
      <c r="F13" s="7"/>
      <c r="G13" s="7"/>
      <c r="H13" s="9">
        <f>F13-G13</f>
        <v>0</v>
      </c>
      <c r="I13" s="9"/>
      <c r="J13" s="15" t="str">
        <f t="shared" si="5"/>
        <v>0</v>
      </c>
    </row>
    <row r="14" spans="1:11" s="10" customFormat="1" x14ac:dyDescent="0.25">
      <c r="A14" s="6">
        <v>44633</v>
      </c>
      <c r="B14" s="7"/>
      <c r="C14" s="7"/>
      <c r="D14" s="7"/>
      <c r="E14" s="7"/>
      <c r="F14" s="7"/>
      <c r="G14" s="7"/>
      <c r="H14" s="9">
        <f>F14-G14</f>
        <v>0</v>
      </c>
      <c r="I14" s="9"/>
      <c r="J14" s="15" t="str">
        <f t="shared" si="5"/>
        <v>0</v>
      </c>
    </row>
    <row r="15" spans="1:11" x14ac:dyDescent="0.25">
      <c r="A15" s="3">
        <v>44634</v>
      </c>
      <c r="B15" s="16"/>
      <c r="C15" s="16"/>
      <c r="D15" s="4" t="str">
        <f>IF(I15="auf Arbeit","00:30","00:00")</f>
        <v>00:00</v>
      </c>
      <c r="E15" s="12">
        <f>H15*24</f>
        <v>0</v>
      </c>
      <c r="F15" s="4">
        <f>C15-B15-D15</f>
        <v>0</v>
      </c>
      <c r="G15" s="14" t="str">
        <f>IF(I15="auf Arbeit",Jahresübersicht!$C$3,IF(I15="Überstunden",Jahresübersicht!$C$3,"00:00"))</f>
        <v>00:00</v>
      </c>
      <c r="H15" s="5">
        <f>F15-G15</f>
        <v>0</v>
      </c>
      <c r="I15" s="17" t="s">
        <v>29</v>
      </c>
      <c r="J15" s="15" t="str">
        <f t="shared" si="5"/>
        <v>0</v>
      </c>
    </row>
    <row r="16" spans="1:11" x14ac:dyDescent="0.25">
      <c r="A16" s="3">
        <v>44635</v>
      </c>
      <c r="B16" s="16"/>
      <c r="C16" s="16"/>
      <c r="D16" s="4" t="str">
        <f t="shared" ref="D16:D29" si="10">IF(I16="auf Arbeit","00:30","00:00")</f>
        <v>00:00</v>
      </c>
      <c r="E16" s="12">
        <f t="shared" ref="E16:E29" si="11">H16*24</f>
        <v>0</v>
      </c>
      <c r="F16" s="4">
        <f t="shared" ref="F16:F18" si="12">C16-B16-D16</f>
        <v>0</v>
      </c>
      <c r="G16" s="14" t="str">
        <f>IF(I16="auf Arbeit",Jahresübersicht!$C$3,IF(I16="Überstunden",Jahresübersicht!$C$3,"00:00"))</f>
        <v>00:00</v>
      </c>
      <c r="H16" s="5">
        <f t="shared" ref="H16:H29" si="13">F16-G16</f>
        <v>0</v>
      </c>
      <c r="I16" s="17" t="s">
        <v>29</v>
      </c>
      <c r="J16" s="15" t="str">
        <f t="shared" si="5"/>
        <v>0</v>
      </c>
    </row>
    <row r="17" spans="1:10" x14ac:dyDescent="0.25">
      <c r="A17" s="3">
        <v>44636</v>
      </c>
      <c r="B17" s="16"/>
      <c r="C17" s="16"/>
      <c r="D17" s="4" t="str">
        <f t="shared" si="10"/>
        <v>00:00</v>
      </c>
      <c r="E17" s="12">
        <f t="shared" si="11"/>
        <v>0</v>
      </c>
      <c r="F17" s="4">
        <f t="shared" si="12"/>
        <v>0</v>
      </c>
      <c r="G17" s="14" t="str">
        <f>IF(I17="auf Arbeit",Jahresübersicht!$C$3,IF(I17="Überstunden",Jahresübersicht!$C$3,"00:00"))</f>
        <v>00:00</v>
      </c>
      <c r="H17" s="5">
        <f t="shared" si="13"/>
        <v>0</v>
      </c>
      <c r="I17" s="17" t="s">
        <v>29</v>
      </c>
      <c r="J17" s="15" t="str">
        <f t="shared" si="5"/>
        <v>0</v>
      </c>
    </row>
    <row r="18" spans="1:10" x14ac:dyDescent="0.25">
      <c r="A18" s="3">
        <v>44637</v>
      </c>
      <c r="B18" s="16"/>
      <c r="C18" s="16"/>
      <c r="D18" s="4" t="str">
        <f t="shared" si="10"/>
        <v>00:00</v>
      </c>
      <c r="E18" s="12">
        <f t="shared" si="11"/>
        <v>0</v>
      </c>
      <c r="F18" s="4">
        <f t="shared" si="12"/>
        <v>0</v>
      </c>
      <c r="G18" s="14" t="str">
        <f>IF(I18="auf Arbeit",Jahresübersicht!$C$3,IF(I18="Überstunden",Jahresübersicht!$C$3,"00:00"))</f>
        <v>00:00</v>
      </c>
      <c r="H18" s="5">
        <f t="shared" si="13"/>
        <v>0</v>
      </c>
      <c r="I18" s="17" t="s">
        <v>29</v>
      </c>
      <c r="J18" s="15" t="str">
        <f t="shared" si="5"/>
        <v>0</v>
      </c>
    </row>
    <row r="19" spans="1:10" x14ac:dyDescent="0.25">
      <c r="A19" s="3">
        <v>44638</v>
      </c>
      <c r="B19" s="16"/>
      <c r="C19" s="16"/>
      <c r="D19" s="4" t="str">
        <f t="shared" si="10"/>
        <v>00:00</v>
      </c>
      <c r="E19" s="12">
        <f t="shared" si="11"/>
        <v>0</v>
      </c>
      <c r="F19" s="4">
        <f>C19-B19-D19</f>
        <v>0</v>
      </c>
      <c r="G19" s="14" t="str">
        <f>IF(I19="auf Arbeit",Jahresübersicht!$C$3,IF(I19="Überstunden",Jahresübersicht!$C$3,"00:00"))</f>
        <v>00:00</v>
      </c>
      <c r="H19" s="5">
        <f t="shared" si="13"/>
        <v>0</v>
      </c>
      <c r="I19" s="17" t="s">
        <v>29</v>
      </c>
      <c r="J19" s="15" t="str">
        <f t="shared" si="5"/>
        <v>0</v>
      </c>
    </row>
    <row r="20" spans="1:10" s="10" customFormat="1" x14ac:dyDescent="0.25">
      <c r="A20" s="6">
        <v>44639</v>
      </c>
      <c r="B20" s="7"/>
      <c r="C20" s="7"/>
      <c r="D20" s="7"/>
      <c r="E20" s="7"/>
      <c r="F20" s="7"/>
      <c r="G20" s="7"/>
      <c r="H20" s="9">
        <f t="shared" si="13"/>
        <v>0</v>
      </c>
      <c r="I20" s="9"/>
      <c r="J20" s="15" t="str">
        <f t="shared" si="5"/>
        <v>0</v>
      </c>
    </row>
    <row r="21" spans="1:10" s="10" customFormat="1" x14ac:dyDescent="0.25">
      <c r="A21" s="6">
        <v>44640</v>
      </c>
      <c r="B21" s="7"/>
      <c r="C21" s="7"/>
      <c r="D21" s="7"/>
      <c r="E21" s="7"/>
      <c r="F21" s="7"/>
      <c r="G21" s="7"/>
      <c r="H21" s="9">
        <f t="shared" si="13"/>
        <v>0</v>
      </c>
      <c r="I21" s="9"/>
      <c r="J21" s="15" t="str">
        <f t="shared" si="5"/>
        <v>0</v>
      </c>
    </row>
    <row r="22" spans="1:10" x14ac:dyDescent="0.25">
      <c r="A22" s="3">
        <v>44641</v>
      </c>
      <c r="B22" s="16">
        <v>0.3125</v>
      </c>
      <c r="C22" s="16">
        <v>0.58333333333333337</v>
      </c>
      <c r="D22" s="4" t="str">
        <f t="shared" si="10"/>
        <v>00:30</v>
      </c>
      <c r="E22" s="12">
        <f t="shared" si="11"/>
        <v>0</v>
      </c>
      <c r="F22" s="4">
        <f>C22-B22-D22</f>
        <v>0.25000000000000006</v>
      </c>
      <c r="G22" s="14">
        <f>IF(I22="auf Arbeit",Jahresübersicht!$C$3,IF(I22="Überstunden",Jahresübersicht!$C$3,"00:00"))</f>
        <v>0.25</v>
      </c>
      <c r="H22" s="5">
        <f t="shared" si="13"/>
        <v>0</v>
      </c>
      <c r="I22" s="17" t="s">
        <v>30</v>
      </c>
      <c r="J22" s="15" t="str">
        <f t="shared" si="5"/>
        <v>0</v>
      </c>
    </row>
    <row r="23" spans="1:10" x14ac:dyDescent="0.25">
      <c r="A23" s="3">
        <v>44642</v>
      </c>
      <c r="B23" s="16">
        <v>0.54166666666666663</v>
      </c>
      <c r="C23" s="16">
        <v>0.8125</v>
      </c>
      <c r="D23" s="4" t="str">
        <f t="shared" si="10"/>
        <v>00:30</v>
      </c>
      <c r="E23" s="12">
        <f t="shared" si="11"/>
        <v>0</v>
      </c>
      <c r="F23" s="4">
        <f t="shared" ref="F23:F25" si="14">C23-B23-D23</f>
        <v>0.25000000000000006</v>
      </c>
      <c r="G23" s="14">
        <f>IF(I23="auf Arbeit",Jahresübersicht!$C$3,IF(I23="Überstunden",Jahresübersicht!$C$3,"00:00"))</f>
        <v>0.25</v>
      </c>
      <c r="H23" s="5">
        <f t="shared" si="13"/>
        <v>0</v>
      </c>
      <c r="I23" s="17" t="s">
        <v>30</v>
      </c>
      <c r="J23" s="15" t="str">
        <f t="shared" si="5"/>
        <v>0</v>
      </c>
    </row>
    <row r="24" spans="1:10" x14ac:dyDescent="0.25">
      <c r="A24" s="3">
        <v>44643</v>
      </c>
      <c r="B24" s="16">
        <v>0.30555555555555552</v>
      </c>
      <c r="C24" s="16">
        <v>0.58333333333333337</v>
      </c>
      <c r="D24" s="4" t="str">
        <f t="shared" si="10"/>
        <v>00:30</v>
      </c>
      <c r="E24" s="12">
        <f t="shared" si="11"/>
        <v>0.16666666666666874</v>
      </c>
      <c r="F24" s="4">
        <f t="shared" si="14"/>
        <v>0.25694444444444453</v>
      </c>
      <c r="G24" s="14">
        <f>IF(I24="auf Arbeit",Jahresübersicht!$C$3,IF(I24="Überstunden",Jahresübersicht!$C$3,"00:00"))</f>
        <v>0.25</v>
      </c>
      <c r="H24" s="5">
        <f t="shared" si="13"/>
        <v>6.9444444444445308E-3</v>
      </c>
      <c r="I24" s="17" t="s">
        <v>30</v>
      </c>
      <c r="J24" s="15" t="str">
        <f t="shared" si="5"/>
        <v>0</v>
      </c>
    </row>
    <row r="25" spans="1:10" x14ac:dyDescent="0.25">
      <c r="A25" s="3">
        <v>44644</v>
      </c>
      <c r="B25" s="16">
        <v>0.5625</v>
      </c>
      <c r="C25" s="16">
        <v>0.83333333333333337</v>
      </c>
      <c r="D25" s="4" t="str">
        <f t="shared" si="10"/>
        <v>00:30</v>
      </c>
      <c r="E25" s="12">
        <f t="shared" si="11"/>
        <v>0</v>
      </c>
      <c r="F25" s="4">
        <f t="shared" si="14"/>
        <v>0.25000000000000006</v>
      </c>
      <c r="G25" s="14">
        <f>IF(I25="auf Arbeit",Jahresübersicht!$C$3,IF(I25="Überstunden",Jahresübersicht!$C$3,"00:00"))</f>
        <v>0.25</v>
      </c>
      <c r="H25" s="5">
        <f t="shared" si="13"/>
        <v>0</v>
      </c>
      <c r="I25" s="17" t="s">
        <v>30</v>
      </c>
      <c r="J25" s="15" t="str">
        <f t="shared" si="5"/>
        <v>0</v>
      </c>
    </row>
    <row r="26" spans="1:10" x14ac:dyDescent="0.25">
      <c r="A26" s="3">
        <v>44645</v>
      </c>
      <c r="B26" s="16">
        <v>0.39583333333333331</v>
      </c>
      <c r="C26" s="16">
        <v>0.66666666666666663</v>
      </c>
      <c r="D26" s="4" t="str">
        <f t="shared" si="10"/>
        <v>00:30</v>
      </c>
      <c r="E26" s="12">
        <f t="shared" si="11"/>
        <v>0</v>
      </c>
      <c r="F26" s="4">
        <f>C26-B26-D26</f>
        <v>0.24999999999999997</v>
      </c>
      <c r="G26" s="14">
        <f>IF(I26="auf Arbeit",Jahresübersicht!$C$3,IF(I26="Überstunden",Jahresübersicht!$C$3,"00:00"))</f>
        <v>0.25</v>
      </c>
      <c r="H26" s="5">
        <f t="shared" si="13"/>
        <v>0</v>
      </c>
      <c r="I26" s="17" t="s">
        <v>30</v>
      </c>
      <c r="J26" s="15" t="str">
        <f t="shared" si="5"/>
        <v>0</v>
      </c>
    </row>
    <row r="27" spans="1:10" s="10" customFormat="1" x14ac:dyDescent="0.25">
      <c r="A27" s="6">
        <v>44646</v>
      </c>
      <c r="B27" s="7"/>
      <c r="C27" s="7"/>
      <c r="D27" s="7"/>
      <c r="E27" s="7"/>
      <c r="F27" s="7"/>
      <c r="G27" s="7"/>
      <c r="H27" s="9">
        <f t="shared" si="13"/>
        <v>0</v>
      </c>
      <c r="I27" s="9"/>
      <c r="J27" s="15" t="str">
        <f t="shared" si="5"/>
        <v>0</v>
      </c>
    </row>
    <row r="28" spans="1:10" s="10" customFormat="1" x14ac:dyDescent="0.25">
      <c r="A28" s="6">
        <v>44647</v>
      </c>
      <c r="B28" s="7"/>
      <c r="C28" s="7"/>
      <c r="D28" s="7"/>
      <c r="E28" s="7"/>
      <c r="F28" s="7"/>
      <c r="G28" s="7"/>
      <c r="H28" s="9">
        <f t="shared" si="13"/>
        <v>0</v>
      </c>
      <c r="I28" s="9"/>
      <c r="J28" s="15" t="str">
        <f t="shared" si="5"/>
        <v>0</v>
      </c>
    </row>
    <row r="29" spans="1:10" x14ac:dyDescent="0.25">
      <c r="A29" s="3">
        <v>44648</v>
      </c>
      <c r="B29" s="16">
        <v>0.30555555555555552</v>
      </c>
      <c r="C29" s="16">
        <v>0.58333333333333337</v>
      </c>
      <c r="D29" s="4" t="str">
        <f t="shared" si="10"/>
        <v>00:30</v>
      </c>
      <c r="E29" s="12">
        <f t="shared" si="11"/>
        <v>0.16666666666666874</v>
      </c>
      <c r="F29" s="4">
        <f>C29-B29-D29</f>
        <v>0.25694444444444453</v>
      </c>
      <c r="G29" s="14">
        <f>IF(I29="auf Arbeit",Jahresübersicht!$C$3,IF(I29="Überstunden",Jahresübersicht!$C$3,"00:00"))</f>
        <v>0.25</v>
      </c>
      <c r="H29" s="5">
        <f t="shared" si="13"/>
        <v>6.9444444444445308E-3</v>
      </c>
      <c r="I29" s="17" t="s">
        <v>30</v>
      </c>
      <c r="J29" s="15" t="str">
        <f t="shared" si="5"/>
        <v>0</v>
      </c>
    </row>
    <row r="30" spans="1:10" x14ac:dyDescent="0.25">
      <c r="A30" s="3">
        <v>44649</v>
      </c>
      <c r="B30" s="16">
        <v>0.5625</v>
      </c>
      <c r="C30" s="16">
        <v>0.83333333333333337</v>
      </c>
      <c r="D30" s="4" t="str">
        <f t="shared" ref="D30:D32" si="15">IF(I30="auf Arbeit","00:30","00:00")</f>
        <v>00:30</v>
      </c>
      <c r="E30" s="12">
        <f t="shared" ref="E30:E32" si="16">H30*24</f>
        <v>0</v>
      </c>
      <c r="F30" s="4">
        <f t="shared" ref="F30:F32" si="17">C30-B30-D30</f>
        <v>0.25000000000000006</v>
      </c>
      <c r="G30" s="14">
        <f>IF(I30="auf Arbeit",Jahresübersicht!$C$3,IF(I30="Überstunden",Jahresübersicht!$C$3,"00:00"))</f>
        <v>0.25</v>
      </c>
      <c r="H30" s="5">
        <f t="shared" ref="H30:H32" si="18">F30-G30</f>
        <v>0</v>
      </c>
      <c r="I30" s="17" t="s">
        <v>30</v>
      </c>
      <c r="J30" s="15" t="str">
        <f t="shared" si="5"/>
        <v>0</v>
      </c>
    </row>
    <row r="31" spans="1:10" x14ac:dyDescent="0.25">
      <c r="A31" s="3">
        <v>44650</v>
      </c>
      <c r="B31" s="16"/>
      <c r="C31" s="16"/>
      <c r="D31" s="4" t="str">
        <f t="shared" si="15"/>
        <v>00:00</v>
      </c>
      <c r="E31" s="12">
        <f t="shared" si="16"/>
        <v>0</v>
      </c>
      <c r="F31" s="4">
        <f t="shared" si="17"/>
        <v>0</v>
      </c>
      <c r="G31" s="14" t="str">
        <f>IF(I31="auf Arbeit",Jahresübersicht!$C$3,IF(I31="Überstunden",Jahresübersicht!$C$3,"00:00"))</f>
        <v>00:00</v>
      </c>
      <c r="H31" s="5">
        <f t="shared" si="18"/>
        <v>0</v>
      </c>
      <c r="I31" s="17" t="s">
        <v>29</v>
      </c>
      <c r="J31" s="15" t="str">
        <f t="shared" si="5"/>
        <v>0</v>
      </c>
    </row>
    <row r="32" spans="1:10" x14ac:dyDescent="0.25">
      <c r="A32" s="3">
        <v>44651</v>
      </c>
      <c r="B32" s="16">
        <v>0.5625</v>
      </c>
      <c r="C32" s="16">
        <v>0.83333333333333337</v>
      </c>
      <c r="D32" s="4" t="str">
        <f t="shared" si="15"/>
        <v>00:30</v>
      </c>
      <c r="E32" s="12">
        <f t="shared" si="16"/>
        <v>0</v>
      </c>
      <c r="F32" s="4">
        <f t="shared" si="17"/>
        <v>0.25000000000000006</v>
      </c>
      <c r="G32" s="14">
        <f>IF(I32="auf Arbeit",Jahresübersicht!$C$3,IF(I32="Überstunden",Jahresübersicht!$C$3,"00:00"))</f>
        <v>0.25</v>
      </c>
      <c r="H32" s="5">
        <f t="shared" si="18"/>
        <v>0</v>
      </c>
      <c r="I32" s="17" t="s">
        <v>30</v>
      </c>
      <c r="J32" s="15" t="str">
        <f t="shared" si="5"/>
        <v>0</v>
      </c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0.83333333333333837</v>
      </c>
      <c r="J34" s="15">
        <f>J2+J3+J4+J5+J6+J7+J8+J9+J10+J11+J12+J13+J14+J15+J16+J17+J18+J19+J20+J21+J22+J23+J24+J25+J26+J27+J28+J29+J30+J31+J32</f>
        <v>0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29DE1F-534D-424E-A418-770D3EC367F8}">
          <x14:formula1>
            <xm:f>Daten!$A$2:$A$8</xm:f>
          </x14:formula1>
          <xm:sqref>I2:I33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48DB-AA93-4517-BE16-C04C38919CD7}">
  <dimension ref="A1:K34"/>
  <sheetViews>
    <sheetView topLeftCell="A13" workbookViewId="0">
      <selection activeCell="I30" sqref="I30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44652</v>
      </c>
      <c r="B2" s="16">
        <v>0.39583333333333331</v>
      </c>
      <c r="C2" s="16">
        <v>0.66666666666666663</v>
      </c>
      <c r="D2" s="4" t="str">
        <f t="shared" ref="D2" si="0">IF(I2="auf Arbeit","00:30","00:00")</f>
        <v>00:30</v>
      </c>
      <c r="E2" s="12">
        <f t="shared" ref="E2" si="1">H2*24</f>
        <v>0</v>
      </c>
      <c r="F2" s="4">
        <f t="shared" ref="F2" si="2">C2-B2-D2</f>
        <v>0.24999999999999997</v>
      </c>
      <c r="G2" s="14">
        <f>IF(I2="auf Arbeit",Jahresübersicht!$C$3,IF(I2="Überstunden",Jahresübersicht!$C$3,"00:00"))</f>
        <v>0.25</v>
      </c>
      <c r="H2" s="5">
        <f t="shared" ref="H2:H3" si="3">F2-G2</f>
        <v>0</v>
      </c>
      <c r="I2" s="17" t="s">
        <v>30</v>
      </c>
      <c r="J2" s="15" t="str">
        <f t="shared" ref="J2:J3" si="4">IF(I2="Urlaub","1","0")</f>
        <v>0</v>
      </c>
      <c r="K2" s="5"/>
    </row>
    <row r="3" spans="1:11" s="10" customFormat="1" x14ac:dyDescent="0.25">
      <c r="A3" s="6">
        <v>44653</v>
      </c>
      <c r="B3" s="7"/>
      <c r="C3" s="7"/>
      <c r="D3" s="7"/>
      <c r="E3" s="7"/>
      <c r="F3" s="7"/>
      <c r="G3" s="14" t="str">
        <f>IF(I3="auf Arbeit",Jahresübersicht!$C$3,IF(I3="Überstunden",Jahresübersicht!$C$3,"00:00"))</f>
        <v>00:00</v>
      </c>
      <c r="H3" s="9">
        <f t="shared" si="3"/>
        <v>0</v>
      </c>
      <c r="I3" s="9"/>
      <c r="J3" s="15" t="str">
        <f t="shared" si="4"/>
        <v>0</v>
      </c>
    </row>
    <row r="4" spans="1:11" s="10" customFormat="1" x14ac:dyDescent="0.25">
      <c r="A4" s="6">
        <v>44654</v>
      </c>
      <c r="B4" s="7"/>
      <c r="C4" s="7"/>
      <c r="D4" s="7"/>
      <c r="E4" s="7"/>
      <c r="F4" s="7"/>
      <c r="G4" s="14" t="str">
        <f>IF(I4="auf Arbeit",Jahresübersicht!$C$3,IF(I4="Überstunden",Jahresübersicht!$C$3,"00:00"))</f>
        <v>00:00</v>
      </c>
      <c r="H4" s="9">
        <f>F4-G4</f>
        <v>0</v>
      </c>
      <c r="I4" s="9"/>
      <c r="J4" s="15" t="str">
        <f>IF(I4="Urlaub","1","0")</f>
        <v>0</v>
      </c>
    </row>
    <row r="5" spans="1:11" s="10" customFormat="1" x14ac:dyDescent="0.25">
      <c r="A5" s="3">
        <v>44655</v>
      </c>
      <c r="B5" s="16">
        <v>0.3125</v>
      </c>
      <c r="C5" s="16">
        <v>0.625</v>
      </c>
      <c r="D5" s="4" t="str">
        <f>IF(I5="auf Arbeit","00:30","00:00")</f>
        <v>00:30</v>
      </c>
      <c r="E5" s="12">
        <f>H5*24</f>
        <v>1.0000000000000004</v>
      </c>
      <c r="F5" s="4">
        <f>C5-B5-D5</f>
        <v>0.29166666666666669</v>
      </c>
      <c r="G5" s="14">
        <f>IF(I5="auf Arbeit",Jahresübersicht!$C$3,IF(I5="Überstunden",Jahresübersicht!$C$3,"00:00"))</f>
        <v>0.25</v>
      </c>
      <c r="H5" s="5">
        <f>F5-G5</f>
        <v>4.1666666666666685E-2</v>
      </c>
      <c r="I5" s="17" t="s">
        <v>30</v>
      </c>
      <c r="J5" s="15" t="str">
        <f>IF(I5="Urlaub","1","0")</f>
        <v>0</v>
      </c>
      <c r="K5"/>
    </row>
    <row r="6" spans="1:11" s="10" customFormat="1" x14ac:dyDescent="0.25">
      <c r="A6" s="3">
        <v>44656</v>
      </c>
      <c r="B6" s="16">
        <v>0.54166666666666663</v>
      </c>
      <c r="C6" s="16">
        <v>0.8125</v>
      </c>
      <c r="D6" s="4" t="str">
        <f t="shared" ref="D6:D9" si="5">IF(I6="auf Arbeit","00:30","00:00")</f>
        <v>00:30</v>
      </c>
      <c r="E6" s="12">
        <f t="shared" ref="E6:E9" si="6">H6*24</f>
        <v>0</v>
      </c>
      <c r="F6" s="4">
        <f t="shared" ref="F6:F9" si="7">C6-B6-D6</f>
        <v>0.25000000000000006</v>
      </c>
      <c r="G6" s="14">
        <f>IF(I6="auf Arbeit",Jahresübersicht!$C$3,IF(I6="Überstunden",Jahresübersicht!$C$3,"00:00"))</f>
        <v>0.25</v>
      </c>
      <c r="H6" s="5">
        <f t="shared" ref="H6:H9" si="8">F6-G6</f>
        <v>0</v>
      </c>
      <c r="I6" s="17" t="s">
        <v>30</v>
      </c>
      <c r="J6" s="15" t="str">
        <f t="shared" ref="J6:J9" si="9">IF(I6="Urlaub","1","0")</f>
        <v>0</v>
      </c>
    </row>
    <row r="7" spans="1:11" s="10" customFormat="1" x14ac:dyDescent="0.25">
      <c r="A7" s="3">
        <v>44657</v>
      </c>
      <c r="B7" s="16">
        <v>0.3125</v>
      </c>
      <c r="C7" s="16">
        <v>0.58333333333333337</v>
      </c>
      <c r="D7" s="4" t="str">
        <f t="shared" si="5"/>
        <v>00:30</v>
      </c>
      <c r="E7" s="12">
        <f t="shared" si="6"/>
        <v>0</v>
      </c>
      <c r="F7" s="4">
        <f t="shared" si="7"/>
        <v>0.25000000000000006</v>
      </c>
      <c r="G7" s="14">
        <f>IF(I7="auf Arbeit",Jahresübersicht!$C$3,IF(I7="Überstunden",Jahresübersicht!$C$3,"00:00"))</f>
        <v>0.25</v>
      </c>
      <c r="H7" s="5">
        <f t="shared" si="8"/>
        <v>0</v>
      </c>
      <c r="I7" s="17" t="s">
        <v>30</v>
      </c>
      <c r="J7" s="15" t="str">
        <f t="shared" si="9"/>
        <v>0</v>
      </c>
    </row>
    <row r="8" spans="1:11" x14ac:dyDescent="0.25">
      <c r="A8" s="3">
        <v>44658</v>
      </c>
      <c r="B8" s="16">
        <v>0.5625</v>
      </c>
      <c r="C8" s="16">
        <v>0.8125</v>
      </c>
      <c r="D8" s="4" t="str">
        <f t="shared" si="5"/>
        <v>00:30</v>
      </c>
      <c r="E8" s="12">
        <f t="shared" si="6"/>
        <v>-0.50000000000000022</v>
      </c>
      <c r="F8" s="4">
        <f t="shared" si="7"/>
        <v>0.22916666666666666</v>
      </c>
      <c r="G8" s="14">
        <f>IF(I8="auf Arbeit",Jahresübersicht!$C$3,IF(I8="Überstunden",Jahresübersicht!$C$3,"00:00"))</f>
        <v>0.25</v>
      </c>
      <c r="H8" s="5">
        <f t="shared" si="8"/>
        <v>-2.0833333333333343E-2</v>
      </c>
      <c r="I8" s="17" t="s">
        <v>30</v>
      </c>
      <c r="J8" s="15" t="str">
        <f t="shared" si="9"/>
        <v>0</v>
      </c>
    </row>
    <row r="9" spans="1:11" x14ac:dyDescent="0.25">
      <c r="A9" s="3">
        <v>44659</v>
      </c>
      <c r="B9" s="16">
        <v>0.39583333333333331</v>
      </c>
      <c r="C9" s="16">
        <v>0.66666666666666663</v>
      </c>
      <c r="D9" s="4" t="str">
        <f t="shared" si="5"/>
        <v>00:30</v>
      </c>
      <c r="E9" s="12">
        <f t="shared" si="6"/>
        <v>0</v>
      </c>
      <c r="F9" s="4">
        <f t="shared" si="7"/>
        <v>0.24999999999999997</v>
      </c>
      <c r="G9" s="14">
        <f>IF(I9="auf Arbeit",Jahresübersicht!$C$3,IF(I9="Überstunden",Jahresübersicht!$C$3,"00:00"))</f>
        <v>0.25</v>
      </c>
      <c r="H9" s="5">
        <f t="shared" si="8"/>
        <v>0</v>
      </c>
      <c r="I9" s="17" t="s">
        <v>30</v>
      </c>
      <c r="J9" s="15" t="str">
        <f t="shared" si="9"/>
        <v>0</v>
      </c>
    </row>
    <row r="10" spans="1:11" s="10" customFormat="1" x14ac:dyDescent="0.25">
      <c r="A10" s="6">
        <v>44660</v>
      </c>
      <c r="B10" s="7"/>
      <c r="C10" s="7"/>
      <c r="D10" s="7"/>
      <c r="E10" s="7"/>
      <c r="F10" s="7"/>
      <c r="G10" s="14" t="str">
        <f>IF(I10="auf Arbeit",Jahresübersicht!$C$3,IF(I10="Überstunden",Jahresübersicht!$C$3,"00:00"))</f>
        <v>00:00</v>
      </c>
      <c r="H10" s="9"/>
      <c r="I10" s="9"/>
      <c r="J10" s="15" t="str">
        <f t="shared" ref="J10:J26" si="10">IF(I10="Urlaub","1","0")</f>
        <v>0</v>
      </c>
    </row>
    <row r="11" spans="1:11" s="10" customFormat="1" x14ac:dyDescent="0.25">
      <c r="A11" s="6">
        <v>44661</v>
      </c>
      <c r="B11" s="7"/>
      <c r="C11" s="7"/>
      <c r="D11" s="7"/>
      <c r="E11" s="7"/>
      <c r="F11" s="7"/>
      <c r="G11" s="14" t="str">
        <f>IF(I11="auf Arbeit",Jahresübersicht!$C$3,IF(I11="Überstunden",Jahresübersicht!$C$3,"00:00"))</f>
        <v>00:00</v>
      </c>
      <c r="H11" s="9"/>
      <c r="I11" s="9"/>
      <c r="J11" s="15" t="str">
        <f t="shared" si="10"/>
        <v>0</v>
      </c>
    </row>
    <row r="12" spans="1:11" x14ac:dyDescent="0.25">
      <c r="A12" s="3">
        <v>44662</v>
      </c>
      <c r="B12" s="16">
        <v>0.3125</v>
      </c>
      <c r="C12" s="16">
        <v>0.60416666666666663</v>
      </c>
      <c r="D12" s="4" t="str">
        <f t="shared" ref="D12" si="11">IF(I12="auf Arbeit","00:30","00:00")</f>
        <v>00:30</v>
      </c>
      <c r="E12" s="12">
        <f t="shared" ref="E12" si="12">H12*24</f>
        <v>0.49999999999999956</v>
      </c>
      <c r="F12" s="4">
        <f t="shared" ref="F12" si="13">C12-B12-D12</f>
        <v>0.27083333333333331</v>
      </c>
      <c r="G12" s="14">
        <f>IF(I12="auf Arbeit",Jahresübersicht!$C$3,IF(I12="Überstunden",Jahresübersicht!$C$3,"00:00"))</f>
        <v>0.25</v>
      </c>
      <c r="H12" s="5">
        <f t="shared" ref="H12" si="14">F12-G12</f>
        <v>2.0833333333333315E-2</v>
      </c>
      <c r="I12" s="17" t="s">
        <v>30</v>
      </c>
      <c r="J12" s="15" t="str">
        <f t="shared" si="10"/>
        <v>0</v>
      </c>
    </row>
    <row r="13" spans="1:11" s="10" customFormat="1" x14ac:dyDescent="0.25">
      <c r="A13" s="3">
        <v>44663</v>
      </c>
      <c r="B13" s="16">
        <v>0.5625</v>
      </c>
      <c r="C13" s="16">
        <v>0.80208333333333337</v>
      </c>
      <c r="D13" s="4" t="str">
        <f t="shared" ref="D13:D16" si="15">IF(I13="auf Arbeit","00:30","00:00")</f>
        <v>00:30</v>
      </c>
      <c r="E13" s="12">
        <f t="shared" ref="E13:E16" si="16">H13*24</f>
        <v>-0.74999999999999933</v>
      </c>
      <c r="F13" s="4">
        <f t="shared" ref="F13:F16" si="17">C13-B13-D13</f>
        <v>0.21875000000000003</v>
      </c>
      <c r="G13" s="14">
        <f>IF(I13="auf Arbeit",Jahresübersicht!$C$3,IF(I13="Überstunden",Jahresübersicht!$C$3,"00:00"))</f>
        <v>0.25</v>
      </c>
      <c r="H13" s="5">
        <f t="shared" ref="H13:H16" si="18">F13-G13</f>
        <v>-3.1249999999999972E-2</v>
      </c>
      <c r="I13" s="17" t="s">
        <v>30</v>
      </c>
      <c r="J13" s="15" t="str">
        <f t="shared" ref="J13:J16" si="19">IF(I13="Urlaub","1","0")</f>
        <v>0</v>
      </c>
    </row>
    <row r="14" spans="1:11" s="10" customFormat="1" x14ac:dyDescent="0.25">
      <c r="A14" s="3">
        <v>44664</v>
      </c>
      <c r="B14" s="16">
        <v>0.3125</v>
      </c>
      <c r="C14" s="16">
        <v>0.58333333333333337</v>
      </c>
      <c r="D14" s="4" t="str">
        <f t="shared" si="15"/>
        <v>00:30</v>
      </c>
      <c r="E14" s="12">
        <f t="shared" si="16"/>
        <v>0</v>
      </c>
      <c r="F14" s="4">
        <f t="shared" si="17"/>
        <v>0.25000000000000006</v>
      </c>
      <c r="G14" s="14">
        <f>IF(I14="auf Arbeit",Jahresübersicht!$C$3,IF(I14="Überstunden",Jahresübersicht!$C$3,"00:00"))</f>
        <v>0.25</v>
      </c>
      <c r="H14" s="5">
        <f t="shared" si="18"/>
        <v>0</v>
      </c>
      <c r="I14" s="17" t="s">
        <v>30</v>
      </c>
      <c r="J14" s="15" t="str">
        <f t="shared" si="19"/>
        <v>0</v>
      </c>
    </row>
    <row r="15" spans="1:11" x14ac:dyDescent="0.25">
      <c r="A15" s="3">
        <v>44665</v>
      </c>
      <c r="B15" s="16">
        <v>0.5625</v>
      </c>
      <c r="C15" s="16">
        <v>0.83333333333333337</v>
      </c>
      <c r="D15" s="4" t="str">
        <f t="shared" si="15"/>
        <v>00:30</v>
      </c>
      <c r="E15" s="12">
        <f t="shared" si="16"/>
        <v>0</v>
      </c>
      <c r="F15" s="4">
        <f t="shared" si="17"/>
        <v>0.25000000000000006</v>
      </c>
      <c r="G15" s="14">
        <f>IF(I15="auf Arbeit",Jahresübersicht!$C$3,IF(I15="Überstunden",Jahresübersicht!$C$3,"00:00"))</f>
        <v>0.25</v>
      </c>
      <c r="H15" s="5">
        <f t="shared" si="18"/>
        <v>0</v>
      </c>
      <c r="I15" s="17" t="s">
        <v>30</v>
      </c>
      <c r="J15" s="15" t="str">
        <f t="shared" si="19"/>
        <v>0</v>
      </c>
    </row>
    <row r="16" spans="1:11" x14ac:dyDescent="0.25">
      <c r="A16" s="3">
        <v>44666</v>
      </c>
      <c r="B16" s="16"/>
      <c r="C16" s="16"/>
      <c r="D16" s="4" t="str">
        <f t="shared" si="15"/>
        <v>00:00</v>
      </c>
      <c r="E16" s="12">
        <f t="shared" si="16"/>
        <v>0</v>
      </c>
      <c r="F16" s="4">
        <f t="shared" si="17"/>
        <v>0</v>
      </c>
      <c r="G16" s="14" t="str">
        <f>IF(I16="auf Arbeit",Jahresübersicht!$C$3,IF(I16="Überstunden",Jahresübersicht!$C$3,"00:00"))</f>
        <v>00:00</v>
      </c>
      <c r="H16" s="5">
        <f t="shared" si="18"/>
        <v>0</v>
      </c>
      <c r="I16" s="17" t="s">
        <v>26</v>
      </c>
      <c r="J16" s="15" t="str">
        <f t="shared" si="19"/>
        <v>0</v>
      </c>
    </row>
    <row r="17" spans="1:10" s="10" customFormat="1" x14ac:dyDescent="0.25">
      <c r="A17" s="6">
        <v>44667</v>
      </c>
      <c r="B17" s="7"/>
      <c r="C17" s="7"/>
      <c r="D17" s="7"/>
      <c r="E17" s="7"/>
      <c r="F17" s="7"/>
      <c r="G17" s="14" t="str">
        <f>IF(I17="auf Arbeit",Jahresübersicht!$C$3,IF(I17="Überstunden",Jahresübersicht!$C$3,"00:00"))</f>
        <v>00:00</v>
      </c>
      <c r="H17" s="9"/>
      <c r="I17" s="9"/>
      <c r="J17" s="15" t="str">
        <f t="shared" si="10"/>
        <v>0</v>
      </c>
    </row>
    <row r="18" spans="1:10" s="10" customFormat="1" x14ac:dyDescent="0.25">
      <c r="A18" s="6">
        <v>44668</v>
      </c>
      <c r="B18" s="7"/>
      <c r="C18" s="7"/>
      <c r="D18" s="7"/>
      <c r="E18" s="7"/>
      <c r="F18" s="7"/>
      <c r="G18" s="14" t="str">
        <f>IF(I18="auf Arbeit",Jahresübersicht!$C$3,IF(I18="Überstunden",Jahresübersicht!$C$3,"00:00"))</f>
        <v>00:00</v>
      </c>
      <c r="H18" s="9"/>
      <c r="I18" s="9"/>
      <c r="J18" s="15" t="str">
        <f t="shared" si="10"/>
        <v>0</v>
      </c>
    </row>
    <row r="19" spans="1:10" x14ac:dyDescent="0.25">
      <c r="A19" s="3">
        <v>44669</v>
      </c>
      <c r="B19" s="16"/>
      <c r="C19" s="16"/>
      <c r="D19" s="4" t="str">
        <f t="shared" ref="D19:D26" si="20">IF(I19="auf Arbeit","00:30","00:00")</f>
        <v>00:00</v>
      </c>
      <c r="E19" s="12">
        <f t="shared" ref="E19:E26" si="21">H19*24</f>
        <v>0</v>
      </c>
      <c r="F19" s="4">
        <f>C19-B19-D19</f>
        <v>0</v>
      </c>
      <c r="G19" s="14" t="str">
        <f>IF(I19="auf Arbeit",Jahresübersicht!$C$3,IF(I19="Überstunden",Jahresübersicht!$C$3,"00:00"))</f>
        <v>00:00</v>
      </c>
      <c r="H19" s="5">
        <f t="shared" ref="H19:H26" si="22">F19-G19</f>
        <v>0</v>
      </c>
      <c r="I19" s="17" t="s">
        <v>26</v>
      </c>
      <c r="J19" s="15" t="str">
        <f t="shared" si="10"/>
        <v>0</v>
      </c>
    </row>
    <row r="20" spans="1:10" s="10" customFormat="1" x14ac:dyDescent="0.25">
      <c r="A20" s="3">
        <v>44670</v>
      </c>
      <c r="B20" s="16">
        <v>0.5</v>
      </c>
      <c r="C20" s="16">
        <v>0.83333333333333337</v>
      </c>
      <c r="D20" s="4" t="str">
        <f t="shared" ref="D20:D23" si="23">IF(I20="auf Arbeit","00:30","00:00")</f>
        <v>00:30</v>
      </c>
      <c r="E20" s="12">
        <f t="shared" ref="E20:E23" si="24">H20*24</f>
        <v>1.5000000000000013</v>
      </c>
      <c r="F20" s="4">
        <f t="shared" ref="F20:F23" si="25">C20-B20-D20</f>
        <v>0.31250000000000006</v>
      </c>
      <c r="G20" s="14">
        <f>IF(I20="auf Arbeit",Jahresübersicht!$C$3,IF(I20="Überstunden",Jahresübersicht!$C$3,"00:00"))</f>
        <v>0.25</v>
      </c>
      <c r="H20" s="5">
        <f t="shared" ref="H20:H23" si="26">F20-G20</f>
        <v>6.2500000000000056E-2</v>
      </c>
      <c r="I20" s="17" t="s">
        <v>30</v>
      </c>
      <c r="J20" s="15" t="str">
        <f t="shared" ref="J20:J23" si="27">IF(I20="Urlaub","1","0")</f>
        <v>0</v>
      </c>
    </row>
    <row r="21" spans="1:10" s="10" customFormat="1" x14ac:dyDescent="0.25">
      <c r="A21" s="3">
        <v>44671</v>
      </c>
      <c r="B21" s="16">
        <v>0.3125</v>
      </c>
      <c r="C21" s="16">
        <v>0.625</v>
      </c>
      <c r="D21" s="4" t="str">
        <f t="shared" si="23"/>
        <v>00:30</v>
      </c>
      <c r="E21" s="12">
        <f t="shared" si="24"/>
        <v>1.0000000000000004</v>
      </c>
      <c r="F21" s="4">
        <f t="shared" si="25"/>
        <v>0.29166666666666669</v>
      </c>
      <c r="G21" s="14">
        <f>IF(I21="auf Arbeit",Jahresübersicht!$C$3,IF(I21="Überstunden",Jahresübersicht!$C$3,"00:00"))</f>
        <v>0.25</v>
      </c>
      <c r="H21" s="5">
        <f t="shared" si="26"/>
        <v>4.1666666666666685E-2</v>
      </c>
      <c r="I21" s="17" t="s">
        <v>30</v>
      </c>
      <c r="J21" s="15" t="str">
        <f t="shared" si="27"/>
        <v>0</v>
      </c>
    </row>
    <row r="22" spans="1:10" x14ac:dyDescent="0.25">
      <c r="A22" s="3">
        <v>44672</v>
      </c>
      <c r="B22" s="16">
        <v>0.5625</v>
      </c>
      <c r="C22" s="16">
        <v>0.83333333333333337</v>
      </c>
      <c r="D22" s="4" t="str">
        <f t="shared" si="23"/>
        <v>00:30</v>
      </c>
      <c r="E22" s="12">
        <f t="shared" si="24"/>
        <v>0</v>
      </c>
      <c r="F22" s="4">
        <f t="shared" si="25"/>
        <v>0.25000000000000006</v>
      </c>
      <c r="G22" s="14">
        <f>IF(I22="auf Arbeit",Jahresübersicht!$C$3,IF(I22="Überstunden",Jahresübersicht!$C$3,"00:00"))</f>
        <v>0.25</v>
      </c>
      <c r="H22" s="5">
        <f t="shared" si="26"/>
        <v>0</v>
      </c>
      <c r="I22" s="17" t="s">
        <v>30</v>
      </c>
      <c r="J22" s="15" t="str">
        <f t="shared" si="27"/>
        <v>0</v>
      </c>
    </row>
    <row r="23" spans="1:10" x14ac:dyDescent="0.25">
      <c r="A23" s="3">
        <v>44673</v>
      </c>
      <c r="B23" s="16">
        <v>0.39583333333333331</v>
      </c>
      <c r="C23" s="16">
        <v>0.67361111111111116</v>
      </c>
      <c r="D23" s="4" t="str">
        <f t="shared" si="23"/>
        <v>00:30</v>
      </c>
      <c r="E23" s="12">
        <f t="shared" si="24"/>
        <v>0.16666666666666874</v>
      </c>
      <c r="F23" s="4">
        <f t="shared" si="25"/>
        <v>0.25694444444444453</v>
      </c>
      <c r="G23" s="14">
        <f>IF(I23="auf Arbeit",Jahresübersicht!$C$3,IF(I23="Überstunden",Jahresübersicht!$C$3,"00:00"))</f>
        <v>0.25</v>
      </c>
      <c r="H23" s="5">
        <f t="shared" si="26"/>
        <v>6.9444444444445308E-3</v>
      </c>
      <c r="I23" s="17" t="s">
        <v>30</v>
      </c>
      <c r="J23" s="15" t="str">
        <f t="shared" si="27"/>
        <v>0</v>
      </c>
    </row>
    <row r="24" spans="1:10" s="10" customFormat="1" x14ac:dyDescent="0.25">
      <c r="A24" s="6">
        <v>44674</v>
      </c>
      <c r="B24" s="7"/>
      <c r="C24" s="7"/>
      <c r="D24" s="7"/>
      <c r="E24" s="7"/>
      <c r="F24" s="7"/>
      <c r="G24" s="14" t="str">
        <f>IF(I24="auf Arbeit",Jahresübersicht!$C$3,IF(I24="Überstunden",Jahresübersicht!$C$3,"00:00"))</f>
        <v>00:00</v>
      </c>
      <c r="H24" s="9"/>
      <c r="I24" s="9"/>
      <c r="J24" s="15" t="str">
        <f t="shared" si="10"/>
        <v>0</v>
      </c>
    </row>
    <row r="25" spans="1:10" s="10" customFormat="1" x14ac:dyDescent="0.25">
      <c r="A25" s="6">
        <v>44675</v>
      </c>
      <c r="B25" s="7"/>
      <c r="C25" s="7"/>
      <c r="D25" s="7"/>
      <c r="E25" s="7"/>
      <c r="F25" s="7"/>
      <c r="G25" s="14" t="str">
        <f>IF(I25="auf Arbeit",Jahresübersicht!$C$3,IF(I25="Überstunden",Jahresübersicht!$C$3,"00:00"))</f>
        <v>00:00</v>
      </c>
      <c r="H25" s="9"/>
      <c r="I25" s="9"/>
      <c r="J25" s="15" t="str">
        <f t="shared" si="10"/>
        <v>0</v>
      </c>
    </row>
    <row r="26" spans="1:10" x14ac:dyDescent="0.25">
      <c r="A26" s="3">
        <v>44676</v>
      </c>
      <c r="B26" s="16">
        <v>0.3125</v>
      </c>
      <c r="C26" s="16">
        <v>0.625</v>
      </c>
      <c r="D26" s="4" t="str">
        <f t="shared" si="20"/>
        <v>00:30</v>
      </c>
      <c r="E26" s="12">
        <f t="shared" si="21"/>
        <v>1.0000000000000004</v>
      </c>
      <c r="F26" s="4">
        <f>C26-B26-D26</f>
        <v>0.29166666666666669</v>
      </c>
      <c r="G26" s="14">
        <f>IF(I26="auf Arbeit",Jahresübersicht!$C$3,IF(I26="Überstunden",Jahresübersicht!$C$3,"00:00"))</f>
        <v>0.25</v>
      </c>
      <c r="H26" s="5">
        <f t="shared" si="22"/>
        <v>4.1666666666666685E-2</v>
      </c>
      <c r="I26" s="17" t="s">
        <v>30</v>
      </c>
      <c r="J26" s="15" t="str">
        <f t="shared" si="10"/>
        <v>0</v>
      </c>
    </row>
    <row r="27" spans="1:10" s="10" customFormat="1" x14ac:dyDescent="0.25">
      <c r="A27" s="3">
        <v>44677</v>
      </c>
      <c r="B27" s="16">
        <v>0.5625</v>
      </c>
      <c r="C27" s="16">
        <v>0.83333333333333337</v>
      </c>
      <c r="D27" s="4" t="str">
        <f t="shared" ref="D27:D30" si="28">IF(I27="auf Arbeit","00:30","00:00")</f>
        <v>00:30</v>
      </c>
      <c r="E27" s="12">
        <f t="shared" ref="E27:E30" si="29">H27*24</f>
        <v>0</v>
      </c>
      <c r="F27" s="4">
        <f t="shared" ref="F27:F30" si="30">C27-B27-D27</f>
        <v>0.25000000000000006</v>
      </c>
      <c r="G27" s="14">
        <f>IF(I27="auf Arbeit",Jahresübersicht!$C$3,IF(I27="Überstunden",Jahresübersicht!$C$3,"00:00"))</f>
        <v>0.25</v>
      </c>
      <c r="H27" s="5">
        <f t="shared" ref="H27:H30" si="31">F27-G27</f>
        <v>0</v>
      </c>
      <c r="I27" s="17" t="s">
        <v>30</v>
      </c>
      <c r="J27" s="15" t="str">
        <f t="shared" ref="J27:J30" si="32">IF(I27="Urlaub","1","0")</f>
        <v>0</v>
      </c>
    </row>
    <row r="28" spans="1:10" s="10" customFormat="1" x14ac:dyDescent="0.25">
      <c r="A28" s="3">
        <v>44678</v>
      </c>
      <c r="B28" s="16">
        <v>0.3125</v>
      </c>
      <c r="C28" s="16">
        <v>0.60416666666666663</v>
      </c>
      <c r="D28" s="4" t="str">
        <f t="shared" si="28"/>
        <v>00:30</v>
      </c>
      <c r="E28" s="12">
        <f t="shared" si="29"/>
        <v>0.49999999999999956</v>
      </c>
      <c r="F28" s="4">
        <f t="shared" si="30"/>
        <v>0.27083333333333331</v>
      </c>
      <c r="G28" s="14">
        <f>IF(I28="auf Arbeit",Jahresübersicht!$C$3,IF(I28="Überstunden",Jahresübersicht!$C$3,"00:00"))</f>
        <v>0.25</v>
      </c>
      <c r="H28" s="5">
        <f t="shared" si="31"/>
        <v>2.0833333333333315E-2</v>
      </c>
      <c r="I28" s="17" t="s">
        <v>30</v>
      </c>
      <c r="J28" s="15" t="str">
        <f t="shared" si="32"/>
        <v>0</v>
      </c>
    </row>
    <row r="29" spans="1:10" x14ac:dyDescent="0.25">
      <c r="A29" s="3">
        <v>44679</v>
      </c>
      <c r="B29" s="16">
        <v>0.5625</v>
      </c>
      <c r="C29" s="16">
        <v>0.83333333333333337</v>
      </c>
      <c r="D29" s="4" t="str">
        <f t="shared" si="28"/>
        <v>00:30</v>
      </c>
      <c r="E29" s="12">
        <f t="shared" si="29"/>
        <v>0</v>
      </c>
      <c r="F29" s="4">
        <f t="shared" si="30"/>
        <v>0.25000000000000006</v>
      </c>
      <c r="G29" s="14">
        <f>IF(I29="auf Arbeit",Jahresübersicht!$C$3,IF(I29="Überstunden",Jahresübersicht!$C$3,"00:00"))</f>
        <v>0.25</v>
      </c>
      <c r="H29" s="5">
        <f t="shared" si="31"/>
        <v>0</v>
      </c>
      <c r="I29" s="17" t="s">
        <v>30</v>
      </c>
      <c r="J29" s="15" t="str">
        <f t="shared" si="32"/>
        <v>0</v>
      </c>
    </row>
    <row r="30" spans="1:10" x14ac:dyDescent="0.25">
      <c r="A30" s="3">
        <v>44680</v>
      </c>
      <c r="B30" s="16">
        <v>0.39583333333333331</v>
      </c>
      <c r="C30" s="16">
        <v>0.66666666666666663</v>
      </c>
      <c r="D30" s="4" t="str">
        <f t="shared" si="28"/>
        <v>00:30</v>
      </c>
      <c r="E30" s="12">
        <f t="shared" si="29"/>
        <v>0</v>
      </c>
      <c r="F30" s="4">
        <f t="shared" si="30"/>
        <v>0.24999999999999997</v>
      </c>
      <c r="G30" s="14">
        <f>IF(I30="auf Arbeit",Jahresübersicht!$C$3,IF(I30="Überstunden",Jahresübersicht!$C$3,"00:00"))</f>
        <v>0.25</v>
      </c>
      <c r="H30" s="5">
        <f t="shared" si="31"/>
        <v>0</v>
      </c>
      <c r="I30" s="17" t="s">
        <v>30</v>
      </c>
      <c r="J30" s="15" t="str">
        <f t="shared" si="32"/>
        <v>0</v>
      </c>
    </row>
    <row r="31" spans="1:10" s="10" customFormat="1" x14ac:dyDescent="0.25">
      <c r="A31" s="6">
        <v>44681</v>
      </c>
      <c r="B31" s="7"/>
      <c r="C31" s="7"/>
      <c r="D31" s="7"/>
      <c r="E31" s="7"/>
      <c r="F31" s="7"/>
      <c r="G31" s="14" t="str">
        <f>IF(I31="auf Arbeit",Jahresübersicht!$C$3,IF(I31="Überstunden",Jahresübersicht!$C$3,"00:00"))</f>
        <v>00:00</v>
      </c>
      <c r="H31" s="9"/>
      <c r="I31" s="9"/>
      <c r="J31" s="15"/>
    </row>
    <row r="32" spans="1:10" x14ac:dyDescent="0.25">
      <c r="J32" s="15"/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4.4166666666666714</v>
      </c>
      <c r="J34" s="15">
        <f>J2+J3+J4+J5+J6+J7+J8+J9+J10+J11+J12+J13+J14+J15+J16+J17+J18+J19+J20+J21+J22+J23+J24+J25+J26+J27+J28+J29+J30+J31+J32</f>
        <v>0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7BF60C-AEA1-4BDE-8F1F-F3ABB3DFD61B}">
          <x14:formula1>
            <xm:f>Daten!$A$2:$A$8</xm:f>
          </x14:formula1>
          <xm:sqref>I2:I33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08E64-49F4-4D4F-A6A1-098DB576FBF3}">
  <dimension ref="A1:K34"/>
  <sheetViews>
    <sheetView topLeftCell="A12" workbookViewId="0">
      <selection activeCell="I32" sqref="I32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6">
        <v>44682</v>
      </c>
      <c r="B2" s="7"/>
      <c r="C2" s="7"/>
      <c r="D2" s="7"/>
      <c r="E2" s="7"/>
      <c r="F2" s="7"/>
      <c r="G2" s="14" t="str">
        <f>IF(I2="auf Arbeit",Jahresübersicht!$C$3,IF(I2="Überstunden",Jahresübersicht!$C$3,"00:00"))</f>
        <v>00:00</v>
      </c>
      <c r="H2" s="9"/>
      <c r="I2" s="9"/>
      <c r="J2" s="15" t="str">
        <f t="shared" ref="J2" si="0">IF(I2="Urlaub","1","0")</f>
        <v>0</v>
      </c>
    </row>
    <row r="3" spans="1:11" s="10" customFormat="1" x14ac:dyDescent="0.25">
      <c r="A3" s="3">
        <v>44683</v>
      </c>
      <c r="B3" s="16">
        <v>0.3125</v>
      </c>
      <c r="C3" s="16">
        <v>0.64583333333333337</v>
      </c>
      <c r="D3" s="4" t="str">
        <f>IF(I3="auf Arbeit","00:30","00:00")</f>
        <v>00:30</v>
      </c>
      <c r="E3" s="12">
        <f>H3*24</f>
        <v>1.5000000000000013</v>
      </c>
      <c r="F3" s="4">
        <f>C3-B3-D3</f>
        <v>0.31250000000000006</v>
      </c>
      <c r="G3" s="14">
        <f>IF(I3="auf Arbeit",Jahresübersicht!$C$3,IF(I3="Überstunden",Jahresübersicht!$C$3,"00:00"))</f>
        <v>0.25</v>
      </c>
      <c r="H3" s="5">
        <f>F3-G3</f>
        <v>6.2500000000000056E-2</v>
      </c>
      <c r="I3" s="17" t="s">
        <v>30</v>
      </c>
      <c r="J3" s="15" t="str">
        <f>IF(I3="Urlaub","1","0")</f>
        <v>0</v>
      </c>
      <c r="K3"/>
    </row>
    <row r="4" spans="1:11" s="10" customFormat="1" x14ac:dyDescent="0.25">
      <c r="A4" s="3">
        <v>44684</v>
      </c>
      <c r="B4" s="16">
        <v>0.52083333333333337</v>
      </c>
      <c r="C4" s="16">
        <v>0.83333333333333337</v>
      </c>
      <c r="D4" s="4" t="str">
        <f t="shared" ref="D4:D32" si="1">IF(I4="auf Arbeit","00:30","00:00")</f>
        <v>00:30</v>
      </c>
      <c r="E4" s="12">
        <f t="shared" ref="E4:E32" si="2">H4*24</f>
        <v>1.0000000000000004</v>
      </c>
      <c r="F4" s="4">
        <f>C4-B4-D4</f>
        <v>0.29166666666666669</v>
      </c>
      <c r="G4" s="14">
        <f>IF(I4="auf Arbeit",Jahresübersicht!$C$3,IF(I4="Überstunden",Jahresübersicht!$C$3,"00:00"))</f>
        <v>0.25</v>
      </c>
      <c r="H4" s="5">
        <f t="shared" ref="H4:H32" si="3">F4-G4</f>
        <v>4.1666666666666685E-2</v>
      </c>
      <c r="I4" s="17" t="s">
        <v>30</v>
      </c>
      <c r="J4" s="15" t="str">
        <f t="shared" ref="J4:J32" si="4">IF(I4="Urlaub","1","0")</f>
        <v>0</v>
      </c>
      <c r="K4"/>
    </row>
    <row r="5" spans="1:11" s="10" customFormat="1" x14ac:dyDescent="0.25">
      <c r="A5" s="3">
        <v>44685</v>
      </c>
      <c r="B5" s="16">
        <v>0.3125</v>
      </c>
      <c r="C5" s="16">
        <v>0.59027777777777779</v>
      </c>
      <c r="D5" s="4" t="str">
        <f t="shared" si="1"/>
        <v>00:30</v>
      </c>
      <c r="E5" s="12">
        <f t="shared" si="2"/>
        <v>0.16666666666666741</v>
      </c>
      <c r="F5" s="4">
        <f>C5-B5-D5</f>
        <v>0.25694444444444448</v>
      </c>
      <c r="G5" s="14">
        <f>IF(I5="auf Arbeit",Jahresübersicht!$C$3,IF(I5="Überstunden",Jahresübersicht!$C$3,"00:00"))</f>
        <v>0.25</v>
      </c>
      <c r="H5" s="5">
        <f t="shared" si="3"/>
        <v>6.9444444444444753E-3</v>
      </c>
      <c r="I5" s="17" t="s">
        <v>30</v>
      </c>
      <c r="J5" s="15" t="str">
        <f t="shared" si="4"/>
        <v>0</v>
      </c>
      <c r="K5"/>
    </row>
    <row r="6" spans="1:11" s="10" customFormat="1" x14ac:dyDescent="0.25">
      <c r="A6" s="3">
        <v>44686</v>
      </c>
      <c r="B6" s="16"/>
      <c r="C6" s="16"/>
      <c r="D6" s="4" t="str">
        <f t="shared" si="1"/>
        <v>00:00</v>
      </c>
      <c r="E6" s="12">
        <f t="shared" si="2"/>
        <v>0</v>
      </c>
      <c r="F6" s="4">
        <f>C6-B6-D6</f>
        <v>0</v>
      </c>
      <c r="G6" s="14" t="str">
        <f>IF(I6="auf Arbeit",Jahresübersicht!$C$3,IF(I6="Überstunden",Jahresübersicht!$C$3,"00:00"))</f>
        <v>00:00</v>
      </c>
      <c r="H6" s="5">
        <f t="shared" si="3"/>
        <v>0</v>
      </c>
      <c r="I6" s="17" t="s">
        <v>27</v>
      </c>
      <c r="J6" s="15" t="str">
        <f t="shared" si="4"/>
        <v>1</v>
      </c>
    </row>
    <row r="7" spans="1:11" s="10" customFormat="1" x14ac:dyDescent="0.25">
      <c r="A7" s="3">
        <v>44687</v>
      </c>
      <c r="B7" s="16">
        <v>0.35416666666666669</v>
      </c>
      <c r="C7" s="16">
        <v>0.66666666666666663</v>
      </c>
      <c r="D7" s="4" t="str">
        <f t="shared" si="1"/>
        <v>00:30</v>
      </c>
      <c r="E7" s="12">
        <f t="shared" si="2"/>
        <v>0.99999999999999911</v>
      </c>
      <c r="F7" s="4">
        <f>C7-B7-D7</f>
        <v>0.29166666666666663</v>
      </c>
      <c r="G7" s="14">
        <f>IF(I7="auf Arbeit",Jahresübersicht!$C$3,IF(I7="Überstunden",Jahresübersicht!$C$3,"00:00"))</f>
        <v>0.25</v>
      </c>
      <c r="H7" s="5">
        <f t="shared" si="3"/>
        <v>4.166666666666663E-2</v>
      </c>
      <c r="I7" s="17" t="s">
        <v>30</v>
      </c>
      <c r="J7" s="15" t="str">
        <f t="shared" si="4"/>
        <v>0</v>
      </c>
    </row>
    <row r="8" spans="1:11" s="10" customFormat="1" x14ac:dyDescent="0.25">
      <c r="A8" s="6">
        <v>44688</v>
      </c>
      <c r="B8" s="7"/>
      <c r="C8" s="7"/>
      <c r="D8" s="7"/>
      <c r="E8" s="7"/>
      <c r="F8" s="7"/>
      <c r="G8" s="14" t="str">
        <f>IF(I8="auf Arbeit",Jahresübersicht!$C$3,IF(I8="Überstunden",Jahresübersicht!$C$3,"00:00"))</f>
        <v>00:00</v>
      </c>
      <c r="H8" s="9"/>
      <c r="I8" s="9"/>
      <c r="J8" s="15" t="str">
        <f t="shared" si="4"/>
        <v>0</v>
      </c>
    </row>
    <row r="9" spans="1:11" s="10" customFormat="1" x14ac:dyDescent="0.25">
      <c r="A9" s="6">
        <v>44689</v>
      </c>
      <c r="B9" s="7"/>
      <c r="C9" s="7"/>
      <c r="D9" s="7"/>
      <c r="E9" s="7"/>
      <c r="F9" s="7"/>
      <c r="G9" s="14" t="str">
        <f>IF(I9="auf Arbeit",Jahresübersicht!$C$3,IF(I9="Überstunden",Jahresübersicht!$C$3,"00:00"))</f>
        <v>00:00</v>
      </c>
      <c r="H9" s="9"/>
      <c r="I9" s="9"/>
      <c r="J9" s="15" t="str">
        <f t="shared" si="4"/>
        <v>0</v>
      </c>
    </row>
    <row r="10" spans="1:11" s="10" customFormat="1" x14ac:dyDescent="0.25">
      <c r="A10" s="3">
        <v>44690</v>
      </c>
      <c r="B10" s="16">
        <v>0.3125</v>
      </c>
      <c r="C10" s="16">
        <v>0.60416666666666663</v>
      </c>
      <c r="D10" s="4" t="str">
        <f t="shared" si="1"/>
        <v>00:30</v>
      </c>
      <c r="E10" s="12">
        <f t="shared" si="2"/>
        <v>0.49999999999999956</v>
      </c>
      <c r="F10" s="4">
        <f>C10-B10-D10</f>
        <v>0.27083333333333331</v>
      </c>
      <c r="G10" s="14">
        <f>IF(I10="auf Arbeit",Jahresübersicht!$C$3,IF(I10="Überstunden",Jahresübersicht!$C$3,"00:00"))</f>
        <v>0.25</v>
      </c>
      <c r="H10" s="5">
        <f t="shared" si="3"/>
        <v>2.0833333333333315E-2</v>
      </c>
      <c r="I10" s="17" t="s">
        <v>30</v>
      </c>
      <c r="J10" s="15" t="str">
        <f t="shared" si="4"/>
        <v>0</v>
      </c>
    </row>
    <row r="11" spans="1:11" s="10" customFormat="1" x14ac:dyDescent="0.25">
      <c r="A11" s="3">
        <v>44691</v>
      </c>
      <c r="B11" s="16">
        <v>0.5625</v>
      </c>
      <c r="C11" s="16">
        <v>0.83333333333333337</v>
      </c>
      <c r="D11" s="4" t="str">
        <f t="shared" si="1"/>
        <v>00:30</v>
      </c>
      <c r="E11" s="12">
        <f t="shared" si="2"/>
        <v>0</v>
      </c>
      <c r="F11" s="4">
        <f>C11-B11-D11</f>
        <v>0.25000000000000006</v>
      </c>
      <c r="G11" s="14">
        <f>IF(I11="auf Arbeit",Jahresübersicht!$C$3,IF(I11="Überstunden",Jahresübersicht!$C$3,"00:00"))</f>
        <v>0.25</v>
      </c>
      <c r="H11" s="5">
        <f t="shared" si="3"/>
        <v>0</v>
      </c>
      <c r="I11" s="17" t="s">
        <v>30</v>
      </c>
      <c r="J11" s="15" t="str">
        <f t="shared" si="4"/>
        <v>0</v>
      </c>
    </row>
    <row r="12" spans="1:11" s="10" customFormat="1" x14ac:dyDescent="0.25">
      <c r="A12" s="3">
        <v>44692</v>
      </c>
      <c r="B12" s="16">
        <v>0.3125</v>
      </c>
      <c r="C12" s="16">
        <v>0.63888888888888895</v>
      </c>
      <c r="D12" s="4" t="str">
        <f t="shared" si="1"/>
        <v>00:30</v>
      </c>
      <c r="E12" s="12">
        <f t="shared" si="2"/>
        <v>1.3333333333333353</v>
      </c>
      <c r="F12" s="4">
        <f>C12-B12-D12</f>
        <v>0.30555555555555564</v>
      </c>
      <c r="G12" s="14">
        <f>IF(I12="auf Arbeit",Jahresübersicht!$C$3,IF(I12="Überstunden",Jahresübersicht!$C$3,"00:00"))</f>
        <v>0.25</v>
      </c>
      <c r="H12" s="5">
        <f t="shared" si="3"/>
        <v>5.5555555555555636E-2</v>
      </c>
      <c r="I12" s="17" t="s">
        <v>30</v>
      </c>
      <c r="J12" s="15" t="str">
        <f t="shared" si="4"/>
        <v>0</v>
      </c>
    </row>
    <row r="13" spans="1:11" s="10" customFormat="1" x14ac:dyDescent="0.25">
      <c r="A13" s="3">
        <v>44693</v>
      </c>
      <c r="B13" s="16">
        <v>0.58333333333333337</v>
      </c>
      <c r="C13" s="16">
        <v>0.80208333333333337</v>
      </c>
      <c r="D13" s="4" t="str">
        <f t="shared" si="1"/>
        <v>00:30</v>
      </c>
      <c r="E13" s="12">
        <f t="shared" si="2"/>
        <v>-1.2500000000000002</v>
      </c>
      <c r="F13" s="4">
        <f>C13-B13-D13</f>
        <v>0.19791666666666666</v>
      </c>
      <c r="G13" s="14">
        <f>IF(I13="auf Arbeit",Jahresübersicht!$C$3,IF(I13="Überstunden",Jahresübersicht!$C$3,"00:00"))</f>
        <v>0.25</v>
      </c>
      <c r="H13" s="5">
        <f t="shared" si="3"/>
        <v>-5.2083333333333343E-2</v>
      </c>
      <c r="I13" s="17" t="s">
        <v>30</v>
      </c>
      <c r="J13" s="15" t="str">
        <f t="shared" si="4"/>
        <v>0</v>
      </c>
    </row>
    <row r="14" spans="1:11" s="10" customFormat="1" x14ac:dyDescent="0.25">
      <c r="A14" s="3">
        <v>44694</v>
      </c>
      <c r="B14" s="16">
        <v>0.35416666666666669</v>
      </c>
      <c r="C14" s="16">
        <v>0.66666666666666663</v>
      </c>
      <c r="D14" s="4" t="str">
        <f t="shared" si="1"/>
        <v>00:30</v>
      </c>
      <c r="E14" s="12">
        <f t="shared" si="2"/>
        <v>0.99999999999999911</v>
      </c>
      <c r="F14" s="4">
        <f>C14-B14-D14</f>
        <v>0.29166666666666663</v>
      </c>
      <c r="G14" s="14">
        <f>IF(I14="auf Arbeit",Jahresübersicht!$C$3,IF(I14="Überstunden",Jahresübersicht!$C$3,"00:00"))</f>
        <v>0.25</v>
      </c>
      <c r="H14" s="5">
        <f t="shared" si="3"/>
        <v>4.166666666666663E-2</v>
      </c>
      <c r="I14" s="17" t="s">
        <v>30</v>
      </c>
      <c r="J14" s="15" t="str">
        <f t="shared" si="4"/>
        <v>0</v>
      </c>
    </row>
    <row r="15" spans="1:11" s="10" customFormat="1" x14ac:dyDescent="0.25">
      <c r="A15" s="6">
        <v>44695</v>
      </c>
      <c r="B15" s="7"/>
      <c r="C15" s="7"/>
      <c r="D15" s="7"/>
      <c r="E15" s="7"/>
      <c r="F15" s="7"/>
      <c r="G15" s="14" t="str">
        <f>IF(I15="auf Arbeit",Jahresübersicht!$C$3,IF(I15="Überstunden",Jahresübersicht!$C$3,"00:00"))</f>
        <v>00:00</v>
      </c>
      <c r="H15" s="9"/>
      <c r="I15" s="9"/>
      <c r="J15" s="15" t="str">
        <f t="shared" si="4"/>
        <v>0</v>
      </c>
    </row>
    <row r="16" spans="1:11" s="10" customFormat="1" x14ac:dyDescent="0.25">
      <c r="A16" s="6">
        <v>44696</v>
      </c>
      <c r="B16" s="7"/>
      <c r="C16" s="7"/>
      <c r="D16" s="7"/>
      <c r="E16" s="7"/>
      <c r="F16" s="7"/>
      <c r="G16" s="14" t="str">
        <f>IF(I16="auf Arbeit",Jahresübersicht!$C$3,IF(I16="Überstunden",Jahresübersicht!$C$3,"00:00"))</f>
        <v>00:00</v>
      </c>
      <c r="H16" s="9"/>
      <c r="I16" s="9"/>
      <c r="J16" s="15" t="str">
        <f t="shared" si="4"/>
        <v>0</v>
      </c>
    </row>
    <row r="17" spans="1:10" s="10" customFormat="1" x14ac:dyDescent="0.25">
      <c r="A17" s="3">
        <v>44697</v>
      </c>
      <c r="B17" s="16">
        <v>0.3125</v>
      </c>
      <c r="C17" s="16">
        <v>0.64583333333333337</v>
      </c>
      <c r="D17" s="4" t="str">
        <f t="shared" si="1"/>
        <v>00:30</v>
      </c>
      <c r="E17" s="12">
        <f t="shared" si="2"/>
        <v>1.5000000000000013</v>
      </c>
      <c r="F17" s="4">
        <f>C17-B17-D17</f>
        <v>0.31250000000000006</v>
      </c>
      <c r="G17" s="14">
        <f>IF(I17="auf Arbeit",Jahresübersicht!$C$3,IF(I17="Überstunden",Jahresübersicht!$C$3,"00:00"))</f>
        <v>0.25</v>
      </c>
      <c r="H17" s="5">
        <f t="shared" si="3"/>
        <v>6.2500000000000056E-2</v>
      </c>
      <c r="I17" s="17" t="s">
        <v>30</v>
      </c>
      <c r="J17" s="15" t="str">
        <f t="shared" si="4"/>
        <v>0</v>
      </c>
    </row>
    <row r="18" spans="1:10" s="10" customFormat="1" x14ac:dyDescent="0.25">
      <c r="A18" s="3">
        <v>44698</v>
      </c>
      <c r="B18" s="16">
        <v>0.5625</v>
      </c>
      <c r="C18" s="16">
        <v>0.83333333333333337</v>
      </c>
      <c r="D18" s="4" t="str">
        <f t="shared" si="1"/>
        <v>00:30</v>
      </c>
      <c r="E18" s="12">
        <f t="shared" si="2"/>
        <v>0</v>
      </c>
      <c r="F18" s="4">
        <f>C18-B18-D18</f>
        <v>0.25000000000000006</v>
      </c>
      <c r="G18" s="14">
        <f>IF(I18="auf Arbeit",Jahresübersicht!$C$3,IF(I18="Überstunden",Jahresübersicht!$C$3,"00:00"))</f>
        <v>0.25</v>
      </c>
      <c r="H18" s="5">
        <f t="shared" si="3"/>
        <v>0</v>
      </c>
      <c r="I18" s="17" t="s">
        <v>30</v>
      </c>
      <c r="J18" s="15" t="str">
        <f t="shared" si="4"/>
        <v>0</v>
      </c>
    </row>
    <row r="19" spans="1:10" s="10" customFormat="1" x14ac:dyDescent="0.25">
      <c r="A19" s="3">
        <v>44699</v>
      </c>
      <c r="B19" s="16">
        <v>0.3125</v>
      </c>
      <c r="C19" s="16">
        <v>0.625</v>
      </c>
      <c r="D19" s="4" t="str">
        <f t="shared" si="1"/>
        <v>00:30</v>
      </c>
      <c r="E19" s="12">
        <f t="shared" si="2"/>
        <v>1.0000000000000004</v>
      </c>
      <c r="F19" s="4">
        <f>C19-B19-D19</f>
        <v>0.29166666666666669</v>
      </c>
      <c r="G19" s="14">
        <f>IF(I19="auf Arbeit",Jahresübersicht!$C$3,IF(I19="Überstunden",Jahresübersicht!$C$3,"00:00"))</f>
        <v>0.25</v>
      </c>
      <c r="H19" s="5">
        <f t="shared" si="3"/>
        <v>4.1666666666666685E-2</v>
      </c>
      <c r="I19" s="17" t="s">
        <v>30</v>
      </c>
      <c r="J19" s="15" t="str">
        <f t="shared" si="4"/>
        <v>0</v>
      </c>
    </row>
    <row r="20" spans="1:10" s="10" customFormat="1" x14ac:dyDescent="0.25">
      <c r="A20" s="3">
        <v>44700</v>
      </c>
      <c r="B20" s="16">
        <v>0.52083333333333337</v>
      </c>
      <c r="C20" s="16">
        <v>0.79166666666666663</v>
      </c>
      <c r="D20" s="4" t="str">
        <f t="shared" si="1"/>
        <v>00:30</v>
      </c>
      <c r="E20" s="12">
        <f t="shared" si="2"/>
        <v>0</v>
      </c>
      <c r="F20" s="4">
        <f>C20-B20-D20</f>
        <v>0.24999999999999992</v>
      </c>
      <c r="G20" s="14">
        <f>IF(I20="auf Arbeit",Jahresübersicht!$C$3,IF(I20="Überstunden",Jahresübersicht!$C$3,"00:00"))</f>
        <v>0.25</v>
      </c>
      <c r="H20" s="5">
        <f t="shared" si="3"/>
        <v>0</v>
      </c>
      <c r="I20" s="17" t="s">
        <v>30</v>
      </c>
      <c r="J20" s="15" t="str">
        <f t="shared" si="4"/>
        <v>0</v>
      </c>
    </row>
    <row r="21" spans="1:10" s="10" customFormat="1" x14ac:dyDescent="0.25">
      <c r="A21" s="3">
        <v>44701</v>
      </c>
      <c r="B21" s="16"/>
      <c r="C21" s="16"/>
      <c r="D21" s="4" t="str">
        <f t="shared" si="1"/>
        <v>00:00</v>
      </c>
      <c r="E21" s="12">
        <f t="shared" si="2"/>
        <v>0</v>
      </c>
      <c r="F21" s="4">
        <f>C21-B21-D21</f>
        <v>0</v>
      </c>
      <c r="G21" s="14" t="str">
        <f>IF(I21="auf Arbeit",Jahresübersicht!$C$3,IF(I21="Überstunden",Jahresübersicht!$C$3,"00:00"))</f>
        <v>00:00</v>
      </c>
      <c r="H21" s="5">
        <f t="shared" si="3"/>
        <v>0</v>
      </c>
      <c r="I21" s="17" t="s">
        <v>28</v>
      </c>
      <c r="J21" s="15" t="str">
        <f t="shared" si="4"/>
        <v>0</v>
      </c>
    </row>
    <row r="22" spans="1:10" s="10" customFormat="1" x14ac:dyDescent="0.25">
      <c r="A22" s="6">
        <v>44702</v>
      </c>
      <c r="B22" s="7"/>
      <c r="C22" s="7"/>
      <c r="D22" s="7"/>
      <c r="E22" s="7"/>
      <c r="F22" s="7"/>
      <c r="G22" s="14" t="str">
        <f>IF(I22="auf Arbeit",Jahresübersicht!$C$3,IF(I22="Überstunden",Jahresübersicht!$C$3,"00:00"))</f>
        <v>00:00</v>
      </c>
      <c r="H22" s="9"/>
      <c r="I22" s="9"/>
      <c r="J22" s="15" t="str">
        <f t="shared" si="4"/>
        <v>0</v>
      </c>
    </row>
    <row r="23" spans="1:10" s="10" customFormat="1" x14ac:dyDescent="0.25">
      <c r="A23" s="6">
        <v>44703</v>
      </c>
      <c r="B23" s="7"/>
      <c r="C23" s="7"/>
      <c r="D23" s="7"/>
      <c r="E23" s="7"/>
      <c r="F23" s="7"/>
      <c r="G23" s="14" t="str">
        <f>IF(I23="auf Arbeit",Jahresübersicht!$C$3,IF(I23="Überstunden",Jahresübersicht!$C$3,"00:00"))</f>
        <v>00:00</v>
      </c>
      <c r="H23" s="9"/>
      <c r="I23" s="9"/>
      <c r="J23" s="15" t="str">
        <f t="shared" si="4"/>
        <v>0</v>
      </c>
    </row>
    <row r="24" spans="1:10" s="10" customFormat="1" x14ac:dyDescent="0.25">
      <c r="A24" s="3">
        <v>44704</v>
      </c>
      <c r="B24" s="16"/>
      <c r="C24" s="16"/>
      <c r="D24" s="4" t="str">
        <f t="shared" si="1"/>
        <v>00:00</v>
      </c>
      <c r="E24" s="12">
        <f t="shared" si="2"/>
        <v>0</v>
      </c>
      <c r="F24" s="4">
        <f>C24-B24-D24</f>
        <v>0</v>
      </c>
      <c r="G24" s="14" t="str">
        <f>IF(I24="auf Arbeit",Jahresübersicht!$C$3,IF(I24="Überstunden",Jahresübersicht!$C$3,"00:00"))</f>
        <v>00:00</v>
      </c>
      <c r="H24" s="5">
        <f t="shared" si="3"/>
        <v>0</v>
      </c>
      <c r="I24" s="17" t="s">
        <v>28</v>
      </c>
      <c r="J24" s="15" t="str">
        <f t="shared" si="4"/>
        <v>0</v>
      </c>
    </row>
    <row r="25" spans="1:10" s="10" customFormat="1" x14ac:dyDescent="0.25">
      <c r="A25" s="3">
        <v>44705</v>
      </c>
      <c r="B25" s="16"/>
      <c r="C25" s="16"/>
      <c r="D25" s="4" t="str">
        <f t="shared" si="1"/>
        <v>00:00</v>
      </c>
      <c r="E25" s="12">
        <f t="shared" si="2"/>
        <v>0</v>
      </c>
      <c r="F25" s="4">
        <f>C25-B25-D25</f>
        <v>0</v>
      </c>
      <c r="G25" s="14" t="str">
        <f>IF(I25="auf Arbeit",Jahresübersicht!$C$3,IF(I25="Überstunden",Jahresübersicht!$C$3,"00:00"))</f>
        <v>00:00</v>
      </c>
      <c r="H25" s="5">
        <f t="shared" si="3"/>
        <v>0</v>
      </c>
      <c r="I25" s="17" t="s">
        <v>28</v>
      </c>
      <c r="J25" s="15" t="str">
        <f t="shared" si="4"/>
        <v>0</v>
      </c>
    </row>
    <row r="26" spans="1:10" s="10" customFormat="1" x14ac:dyDescent="0.25">
      <c r="A26" s="3">
        <v>44706</v>
      </c>
      <c r="B26" s="16"/>
      <c r="C26" s="16"/>
      <c r="D26" s="4" t="str">
        <f t="shared" si="1"/>
        <v>00:00</v>
      </c>
      <c r="E26" s="12">
        <f t="shared" si="2"/>
        <v>0</v>
      </c>
      <c r="F26" s="4">
        <f>C26-B26-D26</f>
        <v>0</v>
      </c>
      <c r="G26" s="14" t="str">
        <f>IF(I26="auf Arbeit",Jahresübersicht!$C$3,IF(I26="Überstunden",Jahresübersicht!$C$3,"00:00"))</f>
        <v>00:00</v>
      </c>
      <c r="H26" s="5">
        <f t="shared" si="3"/>
        <v>0</v>
      </c>
      <c r="I26" s="17" t="s">
        <v>28</v>
      </c>
      <c r="J26" s="15" t="str">
        <f t="shared" si="4"/>
        <v>0</v>
      </c>
    </row>
    <row r="27" spans="1:10" s="10" customFormat="1" x14ac:dyDescent="0.25">
      <c r="A27" s="3">
        <v>44707</v>
      </c>
      <c r="B27" s="16"/>
      <c r="C27" s="16"/>
      <c r="D27" s="4" t="str">
        <f t="shared" si="1"/>
        <v>00:00</v>
      </c>
      <c r="E27" s="12">
        <f t="shared" si="2"/>
        <v>0</v>
      </c>
      <c r="F27" s="4">
        <f>C27-B27-D27</f>
        <v>0</v>
      </c>
      <c r="G27" s="14" t="str">
        <f>IF(I27="auf Arbeit",Jahresübersicht!$C$3,IF(I27="Überstunden",Jahresübersicht!$C$3,"00:00"))</f>
        <v>00:00</v>
      </c>
      <c r="H27" s="5">
        <f t="shared" si="3"/>
        <v>0</v>
      </c>
      <c r="I27" s="17" t="s">
        <v>26</v>
      </c>
      <c r="J27" s="15" t="str">
        <f t="shared" si="4"/>
        <v>0</v>
      </c>
    </row>
    <row r="28" spans="1:10" s="10" customFormat="1" x14ac:dyDescent="0.25">
      <c r="A28" s="3">
        <v>44708</v>
      </c>
      <c r="B28" s="16">
        <v>0.39583333333333331</v>
      </c>
      <c r="C28" s="16">
        <v>0.67708333333333337</v>
      </c>
      <c r="D28" s="4" t="str">
        <f t="shared" si="1"/>
        <v>00:30</v>
      </c>
      <c r="E28" s="12">
        <f t="shared" si="2"/>
        <v>0.25000000000000178</v>
      </c>
      <c r="F28" s="4">
        <f>C28-B28-D28</f>
        <v>0.26041666666666674</v>
      </c>
      <c r="G28" s="14">
        <f>IF(I28="auf Arbeit",Jahresübersicht!$C$3,IF(I28="Überstunden",Jahresübersicht!$C$3,"00:00"))</f>
        <v>0.25</v>
      </c>
      <c r="H28" s="5">
        <f t="shared" si="3"/>
        <v>1.0416666666666741E-2</v>
      </c>
      <c r="I28" s="17" t="s">
        <v>30</v>
      </c>
      <c r="J28" s="15" t="str">
        <f t="shared" si="4"/>
        <v>0</v>
      </c>
    </row>
    <row r="29" spans="1:10" s="10" customFormat="1" x14ac:dyDescent="0.25">
      <c r="A29" s="6">
        <v>44709</v>
      </c>
      <c r="B29" s="7"/>
      <c r="C29" s="7"/>
      <c r="D29" s="7"/>
      <c r="E29" s="7"/>
      <c r="F29" s="7"/>
      <c r="G29" s="14" t="str">
        <f>IF(I29="auf Arbeit",Jahresübersicht!$C$3,IF(I29="Überstunden",Jahresübersicht!$C$3,"00:00"))</f>
        <v>00:00</v>
      </c>
      <c r="H29" s="9"/>
      <c r="I29" s="9"/>
      <c r="J29" s="15" t="str">
        <f t="shared" si="4"/>
        <v>0</v>
      </c>
    </row>
    <row r="30" spans="1:10" s="10" customFormat="1" x14ac:dyDescent="0.25">
      <c r="A30" s="6">
        <v>44710</v>
      </c>
      <c r="B30" s="7"/>
      <c r="C30" s="7"/>
      <c r="D30" s="7"/>
      <c r="E30" s="7"/>
      <c r="F30" s="7"/>
      <c r="G30" s="14" t="str">
        <f>IF(I30="auf Arbeit",Jahresübersicht!$C$3,IF(I30="Überstunden",Jahresübersicht!$C$3,"00:00"))</f>
        <v>00:00</v>
      </c>
      <c r="H30" s="9"/>
      <c r="I30" s="9"/>
      <c r="J30" s="15" t="str">
        <f t="shared" si="4"/>
        <v>0</v>
      </c>
    </row>
    <row r="31" spans="1:10" s="10" customFormat="1" x14ac:dyDescent="0.25">
      <c r="A31" s="3">
        <v>44711</v>
      </c>
      <c r="B31" s="16">
        <v>0.3125</v>
      </c>
      <c r="C31" s="16">
        <v>0.625</v>
      </c>
      <c r="D31" s="4" t="str">
        <f t="shared" si="1"/>
        <v>00:30</v>
      </c>
      <c r="E31" s="12">
        <f t="shared" si="2"/>
        <v>1.0000000000000004</v>
      </c>
      <c r="F31" s="4">
        <f>C31-B31-D31</f>
        <v>0.29166666666666669</v>
      </c>
      <c r="G31" s="14">
        <f>IF(I31="auf Arbeit",Jahresübersicht!$C$3,IF(I31="Überstunden",Jahresübersicht!$C$3,"00:00"))</f>
        <v>0.25</v>
      </c>
      <c r="H31" s="5">
        <f t="shared" si="3"/>
        <v>4.1666666666666685E-2</v>
      </c>
      <c r="I31" s="17" t="s">
        <v>30</v>
      </c>
      <c r="J31" s="15" t="str">
        <f t="shared" si="4"/>
        <v>0</v>
      </c>
    </row>
    <row r="32" spans="1:10" s="10" customFormat="1" x14ac:dyDescent="0.25">
      <c r="A32" s="3">
        <v>44712</v>
      </c>
      <c r="B32" s="16">
        <v>0.54166666666666663</v>
      </c>
      <c r="C32" s="16">
        <v>0.83333333333333337</v>
      </c>
      <c r="D32" s="4" t="str">
        <f t="shared" si="1"/>
        <v>00:30</v>
      </c>
      <c r="E32" s="12">
        <f t="shared" si="2"/>
        <v>0.50000000000000222</v>
      </c>
      <c r="F32" s="4">
        <f>C32-B32-D32</f>
        <v>0.27083333333333343</v>
      </c>
      <c r="G32" s="14">
        <f>IF(I32="auf Arbeit",Jahresübersicht!$C$3,IF(I32="Überstunden",Jahresübersicht!$C$3,"00:00"))</f>
        <v>0.25</v>
      </c>
      <c r="H32" s="5">
        <f t="shared" si="3"/>
        <v>2.0833333333333426E-2</v>
      </c>
      <c r="I32" s="17" t="s">
        <v>30</v>
      </c>
      <c r="J32" s="15" t="str">
        <f t="shared" si="4"/>
        <v>0</v>
      </c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9.5000000000000071</v>
      </c>
      <c r="J34" s="15">
        <f>J2+J3+J4+J5+J6+J7+J8+J9+J10+J11+J12+J13+J14+J15+J16+J17+J18+J19+J20+J21+J22+J23+J24+J25+J26+J27+J28+J29+J30+J31+J32</f>
        <v>1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C4AD32-602F-4D85-8C17-63412980E315}">
          <x14:formula1>
            <xm:f>Daten!$A$2:$A$8</xm:f>
          </x14:formula1>
          <xm:sqref>I2:I33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B206-D4BB-4EF0-87C5-1CC569AA0CE7}">
  <dimension ref="A1:K34"/>
  <sheetViews>
    <sheetView workbookViewId="0">
      <selection activeCell="I19" sqref="I19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44713</v>
      </c>
      <c r="B2" s="16">
        <v>0.3125</v>
      </c>
      <c r="C2" s="16">
        <v>0.61111111111111105</v>
      </c>
      <c r="D2" s="4" t="str">
        <f t="shared" ref="D2" si="0">IF(I2="auf Arbeit","00:30","00:00")</f>
        <v>00:30</v>
      </c>
      <c r="E2" s="12">
        <f t="shared" ref="E2" si="1">H2*24</f>
        <v>0.66666666666666563</v>
      </c>
      <c r="F2" s="4">
        <f t="shared" ref="F2" si="2">C2-B2-D2</f>
        <v>0.27777777777777773</v>
      </c>
      <c r="G2" s="14">
        <f>IF(I2="auf Arbeit",Jahresübersicht!$C$3,IF(I2="Überstunden",Jahresübersicht!$C$3,"00:00"))</f>
        <v>0.25</v>
      </c>
      <c r="H2" s="5">
        <f t="shared" ref="H2" si="3">F2-G2</f>
        <v>2.7777777777777735E-2</v>
      </c>
      <c r="I2" s="17" t="s">
        <v>30</v>
      </c>
      <c r="J2" s="15" t="str">
        <f t="shared" ref="J2:J3" si="4">IF(I2="Urlaub","1","0")</f>
        <v>0</v>
      </c>
      <c r="K2" s="5"/>
    </row>
    <row r="3" spans="1:11" s="10" customFormat="1" x14ac:dyDescent="0.25">
      <c r="A3" s="3">
        <v>44714</v>
      </c>
      <c r="B3" s="16">
        <v>0.5625</v>
      </c>
      <c r="C3" s="16">
        <v>0.8125</v>
      </c>
      <c r="D3" s="4" t="str">
        <f t="shared" ref="D3:D29" si="5">IF(I3="auf Arbeit","00:30","00:00")</f>
        <v>00:30</v>
      </c>
      <c r="E3" s="12">
        <f t="shared" ref="E3:E29" si="6">H3*24</f>
        <v>-0.50000000000000022</v>
      </c>
      <c r="F3" s="4">
        <f t="shared" ref="F3:F29" si="7">C3-B3-D3</f>
        <v>0.22916666666666666</v>
      </c>
      <c r="G3" s="14">
        <f>IF(I3="auf Arbeit",Jahresübersicht!$C$3,IF(I3="Überstunden",Jahresübersicht!$C$3,"00:00"))</f>
        <v>0.25</v>
      </c>
      <c r="H3" s="5">
        <f t="shared" ref="H3:H29" si="8">F3-G3</f>
        <v>-2.0833333333333343E-2</v>
      </c>
      <c r="I3" s="17" t="s">
        <v>30</v>
      </c>
      <c r="J3" s="15" t="str">
        <f t="shared" si="4"/>
        <v>0</v>
      </c>
      <c r="K3"/>
    </row>
    <row r="4" spans="1:11" s="10" customFormat="1" x14ac:dyDescent="0.25">
      <c r="A4" s="3">
        <v>44715</v>
      </c>
      <c r="B4" s="16">
        <v>0.39583333333333331</v>
      </c>
      <c r="C4" s="16">
        <v>0.66666666666666663</v>
      </c>
      <c r="D4" s="4" t="str">
        <f t="shared" si="5"/>
        <v>00:30</v>
      </c>
      <c r="E4" s="12">
        <f t="shared" si="6"/>
        <v>0</v>
      </c>
      <c r="F4" s="4">
        <f t="shared" si="7"/>
        <v>0.24999999999999997</v>
      </c>
      <c r="G4" s="14">
        <f>IF(I4="auf Arbeit",Jahresübersicht!$C$3,IF(I4="Überstunden",Jahresübersicht!$C$3,"00:00"))</f>
        <v>0.25</v>
      </c>
      <c r="H4" s="5">
        <f t="shared" si="8"/>
        <v>0</v>
      </c>
      <c r="I4" s="17" t="s">
        <v>30</v>
      </c>
      <c r="J4" s="15" t="str">
        <f>IF(I4="Urlaub","1","0")</f>
        <v>0</v>
      </c>
      <c r="K4"/>
    </row>
    <row r="5" spans="1:11" s="10" customFormat="1" x14ac:dyDescent="0.25">
      <c r="A5" s="6">
        <v>44716</v>
      </c>
      <c r="B5" s="7"/>
      <c r="C5" s="7"/>
      <c r="D5" s="7"/>
      <c r="E5" s="7"/>
      <c r="F5" s="7"/>
      <c r="G5" s="14" t="str">
        <f>IF(I5="auf Arbeit",Jahresübersicht!$C$3,IF(I5="Überstunden",Jahresübersicht!$C$3,"00:00"))</f>
        <v>00:00</v>
      </c>
      <c r="H5" s="9"/>
      <c r="I5" s="9"/>
      <c r="J5" s="15" t="str">
        <f>IF(I5="Urlaub","1","0")</f>
        <v>0</v>
      </c>
    </row>
    <row r="6" spans="1:11" s="10" customFormat="1" x14ac:dyDescent="0.25">
      <c r="A6" s="6">
        <v>44717</v>
      </c>
      <c r="B6" s="7"/>
      <c r="C6" s="7"/>
      <c r="D6" s="7"/>
      <c r="E6" s="7"/>
      <c r="F6" s="7"/>
      <c r="G6" s="14" t="str">
        <f>IF(I6="auf Arbeit",Jahresübersicht!$C$3,IF(I6="Überstunden",Jahresübersicht!$C$3,"00:00"))</f>
        <v>00:00</v>
      </c>
      <c r="H6" s="9"/>
      <c r="I6" s="9"/>
      <c r="J6" s="15" t="str">
        <f t="shared" ref="J6:J29" si="9">IF(I6="Urlaub","1","0")</f>
        <v>0</v>
      </c>
    </row>
    <row r="7" spans="1:11" s="10" customFormat="1" x14ac:dyDescent="0.25">
      <c r="A7" s="3">
        <v>44718</v>
      </c>
      <c r="B7" s="16"/>
      <c r="C7" s="16"/>
      <c r="D7" s="4" t="str">
        <f t="shared" ref="D7" si="10">IF(I7="auf Arbeit","00:30","00:00")</f>
        <v>00:00</v>
      </c>
      <c r="E7" s="12">
        <f t="shared" ref="E7" si="11">H7*24</f>
        <v>0</v>
      </c>
      <c r="F7" s="4">
        <f t="shared" ref="F7" si="12">C7-B7-D7</f>
        <v>0</v>
      </c>
      <c r="G7" s="14" t="str">
        <f>IF(I7="auf Arbeit",Jahresübersicht!$C$3,IF(I7="Überstunden",Jahresübersicht!$C$3,"00:00"))</f>
        <v>00:00</v>
      </c>
      <c r="H7" s="5">
        <f t="shared" ref="H7" si="13">F7-G7</f>
        <v>0</v>
      </c>
      <c r="I7" s="17" t="s">
        <v>26</v>
      </c>
      <c r="J7" s="15" t="str">
        <f t="shared" si="9"/>
        <v>0</v>
      </c>
    </row>
    <row r="8" spans="1:11" x14ac:dyDescent="0.25">
      <c r="A8" s="3">
        <v>44719</v>
      </c>
      <c r="B8" s="16">
        <v>0.52083333333333337</v>
      </c>
      <c r="C8" s="16">
        <v>0.83333333333333337</v>
      </c>
      <c r="D8" s="4" t="str">
        <f t="shared" si="5"/>
        <v>00:30</v>
      </c>
      <c r="E8" s="12">
        <f t="shared" si="6"/>
        <v>1.0000000000000004</v>
      </c>
      <c r="F8" s="4">
        <f t="shared" si="7"/>
        <v>0.29166666666666669</v>
      </c>
      <c r="G8" s="14">
        <f>IF(I8="auf Arbeit",Jahresübersicht!$C$3,IF(I8="Überstunden",Jahresübersicht!$C$3,"00:00"))</f>
        <v>0.25</v>
      </c>
      <c r="H8" s="5">
        <f t="shared" si="8"/>
        <v>4.1666666666666685E-2</v>
      </c>
      <c r="I8" s="17" t="s">
        <v>30</v>
      </c>
      <c r="J8" s="15" t="str">
        <f t="shared" si="9"/>
        <v>0</v>
      </c>
    </row>
    <row r="9" spans="1:11" x14ac:dyDescent="0.25">
      <c r="A9" s="3">
        <v>44720</v>
      </c>
      <c r="B9" s="16">
        <v>0.30555555555555552</v>
      </c>
      <c r="C9" s="16">
        <v>0.64583333333333337</v>
      </c>
      <c r="D9" s="4" t="str">
        <f t="shared" si="5"/>
        <v>00:30</v>
      </c>
      <c r="E9" s="12">
        <f t="shared" si="6"/>
        <v>1.6666666666666687</v>
      </c>
      <c r="F9" s="4">
        <f t="shared" si="7"/>
        <v>0.31944444444444453</v>
      </c>
      <c r="G9" s="14">
        <f>IF(I9="auf Arbeit",Jahresübersicht!$C$3,IF(I9="Überstunden",Jahresübersicht!$C$3,"00:00"))</f>
        <v>0.25</v>
      </c>
      <c r="H9" s="5">
        <f t="shared" si="8"/>
        <v>6.9444444444444531E-2</v>
      </c>
      <c r="I9" s="17" t="s">
        <v>30</v>
      </c>
      <c r="J9" s="15" t="str">
        <f t="shared" si="9"/>
        <v>0</v>
      </c>
    </row>
    <row r="10" spans="1:11" x14ac:dyDescent="0.25">
      <c r="A10" s="3">
        <v>44721</v>
      </c>
      <c r="B10" s="16">
        <v>0.5</v>
      </c>
      <c r="C10" s="16">
        <v>0.83333333333333337</v>
      </c>
      <c r="D10" s="4" t="str">
        <f t="shared" si="5"/>
        <v>00:30</v>
      </c>
      <c r="E10" s="12">
        <f t="shared" si="6"/>
        <v>1.5000000000000013</v>
      </c>
      <c r="F10" s="4">
        <f t="shared" si="7"/>
        <v>0.31250000000000006</v>
      </c>
      <c r="G10" s="14">
        <f>IF(I10="auf Arbeit",Jahresübersicht!$C$3,IF(I10="Überstunden",Jahresübersicht!$C$3,"00:00"))</f>
        <v>0.25</v>
      </c>
      <c r="H10" s="5">
        <f t="shared" si="8"/>
        <v>6.2500000000000056E-2</v>
      </c>
      <c r="I10" s="17" t="s">
        <v>30</v>
      </c>
      <c r="J10" s="15" t="str">
        <f t="shared" si="9"/>
        <v>0</v>
      </c>
    </row>
    <row r="11" spans="1:11" x14ac:dyDescent="0.25">
      <c r="A11" s="3">
        <v>44722</v>
      </c>
      <c r="B11" s="16">
        <v>0.39583333333333331</v>
      </c>
      <c r="C11" s="16">
        <v>0.64583333333333337</v>
      </c>
      <c r="D11" s="4" t="str">
        <f t="shared" si="5"/>
        <v>00:30</v>
      </c>
      <c r="E11" s="12">
        <f t="shared" si="6"/>
        <v>-0.49999999999999889</v>
      </c>
      <c r="F11" s="4">
        <f t="shared" si="7"/>
        <v>0.22916666666666671</v>
      </c>
      <c r="G11" s="14">
        <f>IF(I11="auf Arbeit",Jahresübersicht!$C$3,IF(I11="Überstunden",Jahresübersicht!$C$3,"00:00"))</f>
        <v>0.25</v>
      </c>
      <c r="H11" s="5">
        <f t="shared" si="8"/>
        <v>-2.0833333333333287E-2</v>
      </c>
      <c r="I11" s="17" t="s">
        <v>30</v>
      </c>
      <c r="J11" s="15" t="str">
        <f t="shared" si="9"/>
        <v>0</v>
      </c>
    </row>
    <row r="12" spans="1:11" s="10" customFormat="1" x14ac:dyDescent="0.25">
      <c r="A12" s="6">
        <v>44723</v>
      </c>
      <c r="B12" s="7"/>
      <c r="C12" s="7"/>
      <c r="D12" s="7"/>
      <c r="E12" s="7"/>
      <c r="F12" s="7"/>
      <c r="G12" s="14" t="str">
        <f>IF(I12="auf Arbeit",Jahresübersicht!$C$3,IF(I12="Überstunden",Jahresübersicht!$C$3,"00:00"))</f>
        <v>00:00</v>
      </c>
      <c r="H12" s="9"/>
      <c r="I12" s="9"/>
      <c r="J12" s="15" t="str">
        <f t="shared" si="9"/>
        <v>0</v>
      </c>
    </row>
    <row r="13" spans="1:11" s="10" customFormat="1" x14ac:dyDescent="0.25">
      <c r="A13" s="6">
        <v>44724</v>
      </c>
      <c r="B13" s="7"/>
      <c r="C13" s="7"/>
      <c r="D13" s="7"/>
      <c r="E13" s="7"/>
      <c r="F13" s="7"/>
      <c r="G13" s="14" t="str">
        <f>IF(I13="auf Arbeit",Jahresübersicht!$C$3,IF(I13="Überstunden",Jahresübersicht!$C$3,"00:00"))</f>
        <v>00:00</v>
      </c>
      <c r="H13" s="9"/>
      <c r="I13" s="9"/>
      <c r="J13" s="15" t="str">
        <f t="shared" si="9"/>
        <v>0</v>
      </c>
    </row>
    <row r="14" spans="1:11" s="10" customFormat="1" x14ac:dyDescent="0.25">
      <c r="A14" s="3">
        <v>44725</v>
      </c>
      <c r="B14" s="16"/>
      <c r="C14" s="16"/>
      <c r="D14" s="4" t="str">
        <f t="shared" ref="D14:D15" si="14">IF(I14="auf Arbeit","00:30","00:00")</f>
        <v>00:00</v>
      </c>
      <c r="E14" s="12">
        <f t="shared" ref="E14:E15" si="15">H14*24</f>
        <v>0</v>
      </c>
      <c r="F14" s="4">
        <f t="shared" ref="F14:F15" si="16">C14-B14-D14</f>
        <v>0</v>
      </c>
      <c r="G14" s="14" t="str">
        <f>IF(I14="auf Arbeit",Jahresübersicht!$C$3,IF(I14="Überstunden",Jahresübersicht!$C$3,"00:00"))</f>
        <v>00:00</v>
      </c>
      <c r="H14" s="5">
        <f t="shared" ref="H14:H15" si="17">F14-G14</f>
        <v>0</v>
      </c>
      <c r="I14" s="17" t="s">
        <v>27</v>
      </c>
      <c r="J14" s="15" t="str">
        <f t="shared" si="9"/>
        <v>1</v>
      </c>
    </row>
    <row r="15" spans="1:11" x14ac:dyDescent="0.25">
      <c r="A15" s="3">
        <v>44726</v>
      </c>
      <c r="B15" s="16">
        <v>0.52083333333333337</v>
      </c>
      <c r="C15" s="16">
        <v>0.83333333333333337</v>
      </c>
      <c r="D15" s="4" t="str">
        <f t="shared" si="14"/>
        <v>00:30</v>
      </c>
      <c r="E15" s="12">
        <f t="shared" si="15"/>
        <v>1.0000000000000004</v>
      </c>
      <c r="F15" s="4">
        <f t="shared" si="16"/>
        <v>0.29166666666666669</v>
      </c>
      <c r="G15" s="14">
        <f>IF(I15="auf Arbeit",Jahresübersicht!$C$3,IF(I15="Überstunden",Jahresübersicht!$C$3,"00:00"))</f>
        <v>0.25</v>
      </c>
      <c r="H15" s="5">
        <f t="shared" si="17"/>
        <v>4.1666666666666685E-2</v>
      </c>
      <c r="I15" s="17" t="s">
        <v>30</v>
      </c>
      <c r="J15" s="15" t="str">
        <f t="shared" si="9"/>
        <v>0</v>
      </c>
    </row>
    <row r="16" spans="1:11" x14ac:dyDescent="0.25">
      <c r="A16" s="3">
        <v>44727</v>
      </c>
      <c r="B16" s="16">
        <v>0.30555555555555552</v>
      </c>
      <c r="C16" s="16">
        <v>0.64583333333333337</v>
      </c>
      <c r="D16" s="4" t="str">
        <f t="shared" si="5"/>
        <v>00:30</v>
      </c>
      <c r="E16" s="12">
        <f t="shared" si="6"/>
        <v>1.6666666666666687</v>
      </c>
      <c r="F16" s="4">
        <f t="shared" si="7"/>
        <v>0.31944444444444453</v>
      </c>
      <c r="G16" s="14">
        <f>IF(I16="auf Arbeit",Jahresübersicht!$C$3,IF(I16="Überstunden",Jahresübersicht!$C$3,"00:00"))</f>
        <v>0.25</v>
      </c>
      <c r="H16" s="5">
        <f t="shared" si="8"/>
        <v>6.9444444444444531E-2</v>
      </c>
      <c r="I16" s="17" t="s">
        <v>30</v>
      </c>
      <c r="J16" s="15" t="str">
        <f t="shared" si="9"/>
        <v>0</v>
      </c>
    </row>
    <row r="17" spans="1:10" x14ac:dyDescent="0.25">
      <c r="A17" s="3">
        <v>44728</v>
      </c>
      <c r="B17" s="16">
        <v>0.5625</v>
      </c>
      <c r="C17" s="16">
        <v>0.83333333333333337</v>
      </c>
      <c r="D17" s="4" t="str">
        <f t="shared" si="5"/>
        <v>00:30</v>
      </c>
      <c r="E17" s="12">
        <f t="shared" si="6"/>
        <v>0</v>
      </c>
      <c r="F17" s="4">
        <f t="shared" si="7"/>
        <v>0.25000000000000006</v>
      </c>
      <c r="G17" s="14">
        <f>IF(I17="auf Arbeit",Jahresübersicht!$C$3,IF(I17="Überstunden",Jahresübersicht!$C$3,"00:00"))</f>
        <v>0.25</v>
      </c>
      <c r="H17" s="5">
        <f t="shared" si="8"/>
        <v>0</v>
      </c>
      <c r="I17" s="17" t="s">
        <v>30</v>
      </c>
      <c r="J17" s="15" t="str">
        <f t="shared" si="9"/>
        <v>0</v>
      </c>
    </row>
    <row r="18" spans="1:10" x14ac:dyDescent="0.25">
      <c r="A18" s="3">
        <v>44729</v>
      </c>
      <c r="B18" s="16"/>
      <c r="C18" s="16"/>
      <c r="D18" s="4" t="str">
        <f t="shared" si="5"/>
        <v>00:00</v>
      </c>
      <c r="E18" s="12">
        <f t="shared" si="6"/>
        <v>-6</v>
      </c>
      <c r="F18" s="4">
        <f t="shared" si="7"/>
        <v>0</v>
      </c>
      <c r="G18" s="14">
        <f>IF(I18="auf Arbeit",Jahresübersicht!$C$3,IF(I18="Überstunden",Jahresübersicht!$C$3,"00:00"))</f>
        <v>0.25</v>
      </c>
      <c r="H18" s="5">
        <f t="shared" si="8"/>
        <v>-0.25</v>
      </c>
      <c r="I18" s="17" t="s">
        <v>6</v>
      </c>
      <c r="J18" s="15" t="str">
        <f t="shared" si="9"/>
        <v>0</v>
      </c>
    </row>
    <row r="19" spans="1:10" s="10" customFormat="1" x14ac:dyDescent="0.25">
      <c r="A19" s="6">
        <v>44730</v>
      </c>
      <c r="B19" s="7"/>
      <c r="C19" s="7"/>
      <c r="D19" s="7"/>
      <c r="E19" s="7"/>
      <c r="F19" s="7"/>
      <c r="G19" s="14" t="str">
        <f>IF(I19="auf Arbeit",Jahresübersicht!$C$3,IF(I19="Überstunden",Jahresübersicht!$C$3,"00:00"))</f>
        <v>00:00</v>
      </c>
      <c r="H19" s="9"/>
      <c r="I19" s="9"/>
      <c r="J19" s="15" t="str">
        <f t="shared" si="9"/>
        <v>0</v>
      </c>
    </row>
    <row r="20" spans="1:10" s="10" customFormat="1" x14ac:dyDescent="0.25">
      <c r="A20" s="6">
        <v>44731</v>
      </c>
      <c r="B20" s="7"/>
      <c r="C20" s="7"/>
      <c r="D20" s="7"/>
      <c r="E20" s="7"/>
      <c r="F20" s="7"/>
      <c r="G20" s="14" t="str">
        <f>IF(I20="auf Arbeit",Jahresübersicht!$C$3,IF(I20="Überstunden",Jahresübersicht!$C$3,"00:00"))</f>
        <v>00:00</v>
      </c>
      <c r="H20" s="9"/>
      <c r="I20" s="9"/>
      <c r="J20" s="15" t="str">
        <f t="shared" si="9"/>
        <v>0</v>
      </c>
    </row>
    <row r="21" spans="1:10" s="10" customFormat="1" x14ac:dyDescent="0.25">
      <c r="A21" s="3">
        <v>44732</v>
      </c>
      <c r="B21" s="16">
        <v>0.3125</v>
      </c>
      <c r="C21" s="16">
        <v>0.625</v>
      </c>
      <c r="D21" s="4" t="str">
        <f t="shared" ref="D21" si="18">IF(I21="auf Arbeit","00:30","00:00")</f>
        <v>00:30</v>
      </c>
      <c r="E21" s="12">
        <f t="shared" ref="E21" si="19">H21*24</f>
        <v>1.0000000000000004</v>
      </c>
      <c r="F21" s="4">
        <f t="shared" ref="F21" si="20">C21-B21-D21</f>
        <v>0.29166666666666669</v>
      </c>
      <c r="G21" s="14">
        <f>IF(I21="auf Arbeit",Jahresübersicht!$C$3,IF(I21="Überstunden",Jahresübersicht!$C$3,"00:00"))</f>
        <v>0.25</v>
      </c>
      <c r="H21" s="5">
        <f t="shared" ref="H21" si="21">F21-G21</f>
        <v>4.1666666666666685E-2</v>
      </c>
      <c r="I21" s="17" t="s">
        <v>30</v>
      </c>
      <c r="J21" s="15" t="str">
        <f t="shared" si="9"/>
        <v>0</v>
      </c>
    </row>
    <row r="22" spans="1:10" x14ac:dyDescent="0.25">
      <c r="A22" s="3">
        <v>44733</v>
      </c>
      <c r="B22" s="16">
        <v>0.53472222222222221</v>
      </c>
      <c r="C22" s="16">
        <v>0.83333333333333337</v>
      </c>
      <c r="D22" s="4" t="str">
        <f t="shared" si="5"/>
        <v>00:30</v>
      </c>
      <c r="E22" s="12">
        <f t="shared" si="6"/>
        <v>0.66666666666666829</v>
      </c>
      <c r="F22" s="4">
        <f t="shared" si="7"/>
        <v>0.27777777777777785</v>
      </c>
      <c r="G22" s="14">
        <f>IF(I22="auf Arbeit",Jahresübersicht!$C$3,IF(I22="Überstunden",Jahresübersicht!$C$3,"00:00"))</f>
        <v>0.25</v>
      </c>
      <c r="H22" s="5">
        <f t="shared" si="8"/>
        <v>2.7777777777777846E-2</v>
      </c>
      <c r="I22" s="17" t="s">
        <v>30</v>
      </c>
      <c r="J22" s="15" t="str">
        <f t="shared" si="9"/>
        <v>0</v>
      </c>
    </row>
    <row r="23" spans="1:10" x14ac:dyDescent="0.25">
      <c r="A23" s="3">
        <v>44734</v>
      </c>
      <c r="B23" s="16">
        <v>0.3125</v>
      </c>
      <c r="C23" s="16">
        <v>0.625</v>
      </c>
      <c r="D23" s="4" t="str">
        <f t="shared" si="5"/>
        <v>00:30</v>
      </c>
      <c r="E23" s="12">
        <f t="shared" si="6"/>
        <v>1.0000000000000004</v>
      </c>
      <c r="F23" s="4">
        <f t="shared" si="7"/>
        <v>0.29166666666666669</v>
      </c>
      <c r="G23" s="14">
        <f>IF(I23="auf Arbeit",Jahresübersicht!$C$3,IF(I23="Überstunden",Jahresübersicht!$C$3,"00:00"))</f>
        <v>0.25</v>
      </c>
      <c r="H23" s="5">
        <f t="shared" si="8"/>
        <v>4.1666666666666685E-2</v>
      </c>
      <c r="I23" s="17" t="s">
        <v>30</v>
      </c>
      <c r="J23" s="15" t="str">
        <f t="shared" si="9"/>
        <v>0</v>
      </c>
    </row>
    <row r="24" spans="1:10" x14ac:dyDescent="0.25">
      <c r="A24" s="3">
        <v>44735</v>
      </c>
      <c r="B24" s="16">
        <v>0.53125</v>
      </c>
      <c r="C24" s="16">
        <v>0.8125</v>
      </c>
      <c r="D24" s="4" t="str">
        <f t="shared" si="5"/>
        <v>00:30</v>
      </c>
      <c r="E24" s="12">
        <f t="shared" si="6"/>
        <v>0.25000000000000044</v>
      </c>
      <c r="F24" s="4">
        <f t="shared" si="7"/>
        <v>0.26041666666666669</v>
      </c>
      <c r="G24" s="14">
        <f>IF(I24="auf Arbeit",Jahresübersicht!$C$3,IF(I24="Überstunden",Jahresübersicht!$C$3,"00:00"))</f>
        <v>0.25</v>
      </c>
      <c r="H24" s="5">
        <f t="shared" si="8"/>
        <v>1.0416666666666685E-2</v>
      </c>
      <c r="I24" s="17" t="s">
        <v>30</v>
      </c>
      <c r="J24" s="15" t="str">
        <f t="shared" si="9"/>
        <v>0</v>
      </c>
    </row>
    <row r="25" spans="1:10" x14ac:dyDescent="0.25">
      <c r="A25" s="3">
        <v>44736</v>
      </c>
      <c r="B25" s="16">
        <v>0.39583333333333331</v>
      </c>
      <c r="C25" s="16">
        <v>0.65277777777777779</v>
      </c>
      <c r="D25" s="4" t="str">
        <f t="shared" si="5"/>
        <v>00:30</v>
      </c>
      <c r="E25" s="12">
        <f t="shared" si="6"/>
        <v>-0.33333333333333282</v>
      </c>
      <c r="F25" s="4">
        <f t="shared" si="7"/>
        <v>0.23611111111111113</v>
      </c>
      <c r="G25" s="14">
        <f>IF(I25="auf Arbeit",Jahresübersicht!$C$3,IF(I25="Überstunden",Jahresübersicht!$C$3,"00:00"))</f>
        <v>0.25</v>
      </c>
      <c r="H25" s="5">
        <f t="shared" si="8"/>
        <v>-1.3888888888888867E-2</v>
      </c>
      <c r="I25" s="17" t="s">
        <v>30</v>
      </c>
      <c r="J25" s="15" t="str">
        <f t="shared" si="9"/>
        <v>0</v>
      </c>
    </row>
    <row r="26" spans="1:10" s="10" customFormat="1" x14ac:dyDescent="0.25">
      <c r="A26" s="6">
        <v>44737</v>
      </c>
      <c r="B26" s="7"/>
      <c r="C26" s="7"/>
      <c r="D26" s="7"/>
      <c r="E26" s="7"/>
      <c r="F26" s="7">
        <f t="shared" si="7"/>
        <v>0</v>
      </c>
      <c r="G26" s="14" t="str">
        <f>IF(I26="auf Arbeit",Jahresübersicht!$C$3,IF(I26="Überstunden",Jahresübersicht!$C$3,"00:00"))</f>
        <v>00:00</v>
      </c>
      <c r="H26" s="9">
        <f t="shared" si="8"/>
        <v>0</v>
      </c>
      <c r="I26" s="9"/>
      <c r="J26" s="15" t="str">
        <f t="shared" si="9"/>
        <v>0</v>
      </c>
    </row>
    <row r="27" spans="1:10" s="10" customFormat="1" x14ac:dyDescent="0.25">
      <c r="A27" s="6">
        <v>44738</v>
      </c>
      <c r="B27" s="7"/>
      <c r="C27" s="7"/>
      <c r="D27" s="7"/>
      <c r="E27" s="7"/>
      <c r="F27" s="7">
        <f t="shared" si="7"/>
        <v>0</v>
      </c>
      <c r="G27" s="14" t="str">
        <f>IF(I27="auf Arbeit",Jahresübersicht!$C$3,IF(I27="Überstunden",Jahresübersicht!$C$3,"00:00"))</f>
        <v>00:00</v>
      </c>
      <c r="H27" s="9">
        <f t="shared" si="8"/>
        <v>0</v>
      </c>
      <c r="I27" s="9"/>
      <c r="J27" s="15" t="str">
        <f t="shared" si="9"/>
        <v>0</v>
      </c>
    </row>
    <row r="28" spans="1:10" s="10" customFormat="1" x14ac:dyDescent="0.25">
      <c r="A28" s="3">
        <v>44739</v>
      </c>
      <c r="B28" s="16">
        <v>0.3125</v>
      </c>
      <c r="C28" s="16">
        <v>0.64583333333333337</v>
      </c>
      <c r="D28" s="4" t="str">
        <f t="shared" ref="D28" si="22">IF(I28="auf Arbeit","00:30","00:00")</f>
        <v>00:30</v>
      </c>
      <c r="E28" s="12">
        <f t="shared" ref="E28" si="23">H28*24</f>
        <v>1.5000000000000013</v>
      </c>
      <c r="F28" s="4">
        <f t="shared" ref="F28" si="24">C28-B28-D28</f>
        <v>0.31250000000000006</v>
      </c>
      <c r="G28" s="14">
        <f>IF(I28="auf Arbeit",Jahresübersicht!$C$3,IF(I28="Überstunden",Jahresübersicht!$C$3,"00:00"))</f>
        <v>0.25</v>
      </c>
      <c r="H28" s="5">
        <f t="shared" ref="H28" si="25">F28-G28</f>
        <v>6.2500000000000056E-2</v>
      </c>
      <c r="I28" s="17" t="s">
        <v>30</v>
      </c>
      <c r="J28" s="15" t="str">
        <f t="shared" si="9"/>
        <v>0</v>
      </c>
    </row>
    <row r="29" spans="1:10" x14ac:dyDescent="0.25">
      <c r="A29" s="3">
        <v>44740</v>
      </c>
      <c r="B29" s="16">
        <v>0.52083333333333337</v>
      </c>
      <c r="C29" s="16">
        <v>0.83333333333333337</v>
      </c>
      <c r="D29" s="4" t="str">
        <f t="shared" si="5"/>
        <v>00:30</v>
      </c>
      <c r="E29" s="12">
        <f t="shared" si="6"/>
        <v>1.0000000000000004</v>
      </c>
      <c r="F29" s="4">
        <f t="shared" si="7"/>
        <v>0.29166666666666669</v>
      </c>
      <c r="G29" s="14">
        <f>IF(I29="auf Arbeit",Jahresübersicht!$C$3,IF(I29="Überstunden",Jahresübersicht!$C$3,"00:00"))</f>
        <v>0.25</v>
      </c>
      <c r="H29" s="5">
        <f t="shared" si="8"/>
        <v>4.1666666666666685E-2</v>
      </c>
      <c r="I29" s="17" t="s">
        <v>30</v>
      </c>
      <c r="J29" s="15" t="str">
        <f t="shared" si="9"/>
        <v>0</v>
      </c>
    </row>
    <row r="30" spans="1:10" x14ac:dyDescent="0.25">
      <c r="A30" s="3">
        <v>44741</v>
      </c>
      <c r="B30" s="16">
        <v>0.3125</v>
      </c>
      <c r="C30" s="16">
        <v>0.58333333333333337</v>
      </c>
      <c r="D30" s="4" t="str">
        <f t="shared" ref="D30:D31" si="26">IF(I30="auf Arbeit","00:30","00:00")</f>
        <v>00:30</v>
      </c>
      <c r="E30" s="12">
        <f t="shared" ref="E30:E31" si="27">H30*24</f>
        <v>0</v>
      </c>
      <c r="F30" s="4">
        <f t="shared" ref="F30:F31" si="28">C30-B30-D30</f>
        <v>0.25000000000000006</v>
      </c>
      <c r="G30" s="14">
        <f>IF(I30="auf Arbeit",Jahresübersicht!$C$3,IF(I30="Überstunden",Jahresübersicht!$C$3,"00:00"))</f>
        <v>0.25</v>
      </c>
      <c r="H30" s="5">
        <f t="shared" ref="H30:H31" si="29">F30-G30</f>
        <v>0</v>
      </c>
      <c r="I30" s="17" t="s">
        <v>30</v>
      </c>
      <c r="J30" s="15" t="str">
        <f t="shared" ref="J30:J31" si="30">IF(I30="Urlaub","1","0")</f>
        <v>0</v>
      </c>
    </row>
    <row r="31" spans="1:10" x14ac:dyDescent="0.25">
      <c r="A31" s="3">
        <v>44742</v>
      </c>
      <c r="B31" s="16">
        <v>0.53125</v>
      </c>
      <c r="C31" s="16">
        <v>0.83333333333333337</v>
      </c>
      <c r="D31" s="4" t="str">
        <f t="shared" si="26"/>
        <v>00:30</v>
      </c>
      <c r="E31" s="12">
        <f t="shared" si="27"/>
        <v>0.75000000000000133</v>
      </c>
      <c r="F31" s="4">
        <f t="shared" si="28"/>
        <v>0.28125000000000006</v>
      </c>
      <c r="G31" s="14">
        <f>IF(I31="auf Arbeit",Jahresübersicht!$C$3,IF(I31="Überstunden",Jahresübersicht!$C$3,"00:00"))</f>
        <v>0.25</v>
      </c>
      <c r="H31" s="5">
        <f t="shared" si="29"/>
        <v>3.1250000000000056E-2</v>
      </c>
      <c r="I31" s="17" t="s">
        <v>30</v>
      </c>
      <c r="J31" s="15" t="str">
        <f t="shared" si="30"/>
        <v>0</v>
      </c>
    </row>
    <row r="32" spans="1:10" x14ac:dyDescent="0.25">
      <c r="D32" s="4"/>
      <c r="E32" s="12"/>
      <c r="F32" s="4"/>
      <c r="G32" s="14"/>
      <c r="H32" s="5"/>
      <c r="J32" s="15"/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6.3333333333333464</v>
      </c>
      <c r="J34" s="15">
        <f>J2+J3+J4+J5+J6+J7+J8+J9+J10+J11+J12+J13+J14+J15+J16+J17+J18+J19+J20+J21+J22+J23+J24+J25+J26+J27+J28+J29+J30+J31+J32</f>
        <v>1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DC4C5D-7B18-4401-A640-024B2183CFA3}">
          <x14:formula1>
            <xm:f>Daten!$A$2:$A$8</xm:f>
          </x14:formula1>
          <xm:sqref>I2:I33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52283-B152-44B4-B20B-539490DBD298}">
  <dimension ref="A1:K34"/>
  <sheetViews>
    <sheetView topLeftCell="A9" workbookViewId="0">
      <selection activeCell="I30" sqref="I30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44743</v>
      </c>
      <c r="B2" s="16">
        <v>0.35416666666666669</v>
      </c>
      <c r="C2" s="16">
        <v>0.52083333333333337</v>
      </c>
      <c r="D2" s="4" t="str">
        <f t="shared" ref="D2" si="0">IF(I2="auf Arbeit","00:30","00:00")</f>
        <v>00:30</v>
      </c>
      <c r="E2" s="12">
        <f t="shared" ref="E2" si="1">H2*24</f>
        <v>-2.5</v>
      </c>
      <c r="F2" s="4">
        <f t="shared" ref="F2:F3" si="2">C2-B2-D2</f>
        <v>0.14583333333333334</v>
      </c>
      <c r="G2" s="14">
        <f>IF(I2="auf Arbeit",Jahresübersicht!$C$3,IF(I2="Überstunden",Jahresübersicht!$C$3,"00:00"))</f>
        <v>0.25</v>
      </c>
      <c r="H2" s="5">
        <f t="shared" ref="H2:H3" si="3">F2-G2</f>
        <v>-0.10416666666666666</v>
      </c>
      <c r="I2" s="17" t="s">
        <v>30</v>
      </c>
      <c r="J2" s="15" t="str">
        <f t="shared" ref="J2:J3" si="4">IF(I2="Urlaub","1","0")</f>
        <v>0</v>
      </c>
      <c r="K2" s="5"/>
    </row>
    <row r="3" spans="1:11" s="10" customFormat="1" x14ac:dyDescent="0.25">
      <c r="A3" s="6">
        <v>44744</v>
      </c>
      <c r="B3" s="7"/>
      <c r="C3" s="7"/>
      <c r="D3" s="7"/>
      <c r="E3" s="7"/>
      <c r="F3" s="7">
        <f t="shared" si="2"/>
        <v>0</v>
      </c>
      <c r="G3" s="14" t="str">
        <f>IF(I3="auf Arbeit",Jahresübersicht!$C$3,IF(I3="Überstunden",Jahresübersicht!$C$3,"00:00"))</f>
        <v>00:00</v>
      </c>
      <c r="H3" s="9">
        <f t="shared" si="3"/>
        <v>0</v>
      </c>
      <c r="I3" s="9"/>
      <c r="J3" s="15" t="str">
        <f t="shared" si="4"/>
        <v>0</v>
      </c>
    </row>
    <row r="4" spans="1:11" s="10" customFormat="1" x14ac:dyDescent="0.25">
      <c r="A4" s="6">
        <v>44745</v>
      </c>
      <c r="B4" s="7"/>
      <c r="C4" s="7"/>
      <c r="D4" s="7"/>
      <c r="E4" s="7"/>
      <c r="F4" s="7">
        <f>C4-B4-D4</f>
        <v>0</v>
      </c>
      <c r="G4" s="14" t="str">
        <f>IF(I4="auf Arbeit",Jahresübersicht!$C$3,IF(I4="Überstunden",Jahresübersicht!$C$3,"00:00"))</f>
        <v>00:00</v>
      </c>
      <c r="H4" s="9">
        <f>F4-G4</f>
        <v>0</v>
      </c>
      <c r="I4" s="9"/>
      <c r="J4" s="15" t="str">
        <f>IF(I4="Urlaub","1","0")</f>
        <v>0</v>
      </c>
    </row>
    <row r="5" spans="1:11" s="10" customFormat="1" x14ac:dyDescent="0.25">
      <c r="A5" s="3">
        <v>44746</v>
      </c>
      <c r="B5" s="16"/>
      <c r="C5" s="16"/>
      <c r="D5" s="4" t="str">
        <f t="shared" ref="D5" si="5">IF(I5="auf Arbeit","00:30","00:00")</f>
        <v>00:00</v>
      </c>
      <c r="E5" s="12">
        <f t="shared" ref="E5" si="6">H5*24</f>
        <v>0</v>
      </c>
      <c r="F5" s="4">
        <f t="shared" ref="F5" si="7">C5-B5-D5</f>
        <v>0</v>
      </c>
      <c r="G5" s="14" t="str">
        <f>IF(I5="auf Arbeit",Jahresübersicht!$C$3,IF(I5="Überstunden",Jahresübersicht!$C$3,"00:00"))</f>
        <v>00:00</v>
      </c>
      <c r="H5" s="5">
        <f t="shared" ref="H5" si="8">F5-G5</f>
        <v>0</v>
      </c>
      <c r="I5" s="17" t="s">
        <v>27</v>
      </c>
      <c r="J5" s="15" t="str">
        <f>IF(I5="Urlaub","1","0")</f>
        <v>1</v>
      </c>
    </row>
    <row r="6" spans="1:11" s="10" customFormat="1" x14ac:dyDescent="0.25">
      <c r="A6" s="3">
        <v>44747</v>
      </c>
      <c r="B6" s="16"/>
      <c r="C6" s="16"/>
      <c r="D6" s="4" t="str">
        <f t="shared" ref="D6:D30" si="9">IF(I6="auf Arbeit","00:30","00:00")</f>
        <v>00:00</v>
      </c>
      <c r="E6" s="12">
        <f t="shared" ref="E6:E30" si="10">H6*24</f>
        <v>0</v>
      </c>
      <c r="F6" s="4">
        <f t="shared" ref="F6:F32" si="11">C6-B6-D6</f>
        <v>0</v>
      </c>
      <c r="G6" s="14" t="str">
        <f>IF(I6="auf Arbeit",Jahresübersicht!$C$3,IF(I6="Überstunden",Jahresübersicht!$C$3,"00:00"))</f>
        <v>00:00</v>
      </c>
      <c r="H6" s="5">
        <f t="shared" ref="H6:H32" si="12">F6-G6</f>
        <v>0</v>
      </c>
      <c r="I6" s="17" t="s">
        <v>27</v>
      </c>
      <c r="J6" s="15" t="str">
        <f t="shared" ref="J6:J29" si="13">IF(I6="Urlaub","1","0")</f>
        <v>1</v>
      </c>
    </row>
    <row r="7" spans="1:11" s="10" customFormat="1" x14ac:dyDescent="0.25">
      <c r="A7" s="3">
        <v>44748</v>
      </c>
      <c r="B7" s="16"/>
      <c r="C7" s="16"/>
      <c r="D7" s="4" t="str">
        <f t="shared" si="9"/>
        <v>00:00</v>
      </c>
      <c r="E7" s="12">
        <f t="shared" si="10"/>
        <v>0</v>
      </c>
      <c r="F7" s="4">
        <f t="shared" si="11"/>
        <v>0</v>
      </c>
      <c r="G7" s="14" t="str">
        <f>IF(I7="auf Arbeit",Jahresübersicht!$C$3,IF(I7="Überstunden",Jahresübersicht!$C$3,"00:00"))</f>
        <v>00:00</v>
      </c>
      <c r="H7" s="5">
        <f t="shared" si="12"/>
        <v>0</v>
      </c>
      <c r="I7" s="17" t="s">
        <v>27</v>
      </c>
      <c r="J7" s="15" t="str">
        <f t="shared" ref="J7" si="14">IF(I7="Urlaub","1","0")</f>
        <v>1</v>
      </c>
    </row>
    <row r="8" spans="1:11" x14ac:dyDescent="0.25">
      <c r="A8" s="3">
        <v>44749</v>
      </c>
      <c r="B8" s="16"/>
      <c r="C8" s="16"/>
      <c r="D8" s="4" t="str">
        <f t="shared" si="9"/>
        <v>00:00</v>
      </c>
      <c r="E8" s="12">
        <f t="shared" si="10"/>
        <v>0</v>
      </c>
      <c r="F8" s="4">
        <f t="shared" si="11"/>
        <v>0</v>
      </c>
      <c r="G8" s="14" t="str">
        <f>IF(I8="auf Arbeit",Jahresübersicht!$C$3,IF(I8="Überstunden",Jahresübersicht!$C$3,"00:00"))</f>
        <v>00:00</v>
      </c>
      <c r="H8" s="5">
        <f t="shared" si="12"/>
        <v>0</v>
      </c>
      <c r="I8" s="17" t="s">
        <v>27</v>
      </c>
      <c r="J8" s="15" t="str">
        <f t="shared" si="13"/>
        <v>1</v>
      </c>
    </row>
    <row r="9" spans="1:11" x14ac:dyDescent="0.25">
      <c r="A9" s="3">
        <v>44750</v>
      </c>
      <c r="B9" s="16"/>
      <c r="C9" s="16"/>
      <c r="D9" s="4" t="str">
        <f t="shared" si="9"/>
        <v>00:00</v>
      </c>
      <c r="E9" s="12">
        <f t="shared" si="10"/>
        <v>0</v>
      </c>
      <c r="F9" s="4">
        <f t="shared" si="11"/>
        <v>0</v>
      </c>
      <c r="G9" s="14" t="str">
        <f>IF(I9="auf Arbeit",Jahresübersicht!$C$3,IF(I9="Überstunden",Jahresübersicht!$C$3,"00:00"))</f>
        <v>00:00</v>
      </c>
      <c r="H9" s="5">
        <f t="shared" si="12"/>
        <v>0</v>
      </c>
      <c r="I9" s="17" t="s">
        <v>27</v>
      </c>
      <c r="J9" s="15" t="str">
        <f t="shared" si="13"/>
        <v>1</v>
      </c>
    </row>
    <row r="10" spans="1:11" s="10" customFormat="1" x14ac:dyDescent="0.25">
      <c r="A10" s="6">
        <v>44751</v>
      </c>
      <c r="B10" s="7"/>
      <c r="C10" s="7"/>
      <c r="D10" s="7"/>
      <c r="E10" s="7"/>
      <c r="F10" s="7">
        <f t="shared" si="11"/>
        <v>0</v>
      </c>
      <c r="G10" s="14" t="str">
        <f>IF(I10="auf Arbeit",Jahresübersicht!$C$3,IF(I10="Überstunden",Jahresübersicht!$C$3,"00:00"))</f>
        <v>00:00</v>
      </c>
      <c r="H10" s="9">
        <f t="shared" si="12"/>
        <v>0</v>
      </c>
      <c r="I10" s="9"/>
      <c r="J10" s="15" t="str">
        <f t="shared" si="13"/>
        <v>0</v>
      </c>
    </row>
    <row r="11" spans="1:11" s="10" customFormat="1" x14ac:dyDescent="0.25">
      <c r="A11" s="6">
        <v>44752</v>
      </c>
      <c r="B11" s="7"/>
      <c r="C11" s="7"/>
      <c r="D11" s="7"/>
      <c r="E11" s="7"/>
      <c r="F11" s="7">
        <f t="shared" si="11"/>
        <v>0</v>
      </c>
      <c r="G11" s="14" t="str">
        <f>IF(I11="auf Arbeit",Jahresübersicht!$C$3,IF(I11="Überstunden",Jahresübersicht!$C$3,"00:00"))</f>
        <v>00:00</v>
      </c>
      <c r="H11" s="9">
        <f t="shared" si="12"/>
        <v>0</v>
      </c>
      <c r="I11" s="9"/>
      <c r="J11" s="15" t="str">
        <f t="shared" si="13"/>
        <v>0</v>
      </c>
    </row>
    <row r="12" spans="1:11" s="10" customFormat="1" x14ac:dyDescent="0.25">
      <c r="A12" s="3">
        <v>44753</v>
      </c>
      <c r="B12" s="16"/>
      <c r="C12" s="16"/>
      <c r="D12" s="4" t="str">
        <f t="shared" si="9"/>
        <v>00:00</v>
      </c>
      <c r="E12" s="12">
        <f t="shared" si="10"/>
        <v>0</v>
      </c>
      <c r="F12" s="4">
        <f t="shared" si="11"/>
        <v>0</v>
      </c>
      <c r="G12" s="14" t="str">
        <f>IF(I12="auf Arbeit",Jahresübersicht!$C$3,IF(I12="Überstunden",Jahresübersicht!$C$3,"00:00"))</f>
        <v>00:00</v>
      </c>
      <c r="H12" s="5">
        <f t="shared" si="12"/>
        <v>0</v>
      </c>
      <c r="I12" s="17" t="s">
        <v>27</v>
      </c>
      <c r="J12" s="15" t="str">
        <f t="shared" si="13"/>
        <v>1</v>
      </c>
    </row>
    <row r="13" spans="1:11" s="10" customFormat="1" x14ac:dyDescent="0.25">
      <c r="A13" s="3">
        <v>44754</v>
      </c>
      <c r="B13" s="16"/>
      <c r="C13" s="16"/>
      <c r="D13" s="4" t="str">
        <f t="shared" si="9"/>
        <v>00:00</v>
      </c>
      <c r="E13" s="12">
        <f t="shared" si="10"/>
        <v>0</v>
      </c>
      <c r="F13" s="4">
        <f t="shared" si="11"/>
        <v>0</v>
      </c>
      <c r="G13" s="14" t="str">
        <f>IF(I13="auf Arbeit",Jahresübersicht!$C$3,IF(I13="Überstunden",Jahresübersicht!$C$3,"00:00"))</f>
        <v>00:00</v>
      </c>
      <c r="H13" s="5">
        <f t="shared" si="12"/>
        <v>0</v>
      </c>
      <c r="I13" s="17" t="s">
        <v>27</v>
      </c>
      <c r="J13" s="15" t="str">
        <f t="shared" si="13"/>
        <v>1</v>
      </c>
    </row>
    <row r="14" spans="1:11" s="10" customFormat="1" x14ac:dyDescent="0.25">
      <c r="A14" s="3">
        <v>44755</v>
      </c>
      <c r="B14" s="16"/>
      <c r="C14" s="16"/>
      <c r="D14" s="4" t="str">
        <f t="shared" si="9"/>
        <v>00:00</v>
      </c>
      <c r="E14" s="12">
        <f t="shared" si="10"/>
        <v>0</v>
      </c>
      <c r="F14" s="4">
        <f t="shared" si="11"/>
        <v>0</v>
      </c>
      <c r="G14" s="14" t="str">
        <f>IF(I14="auf Arbeit",Jahresübersicht!$C$3,IF(I14="Überstunden",Jahresübersicht!$C$3,"00:00"))</f>
        <v>00:00</v>
      </c>
      <c r="H14" s="5">
        <f t="shared" si="12"/>
        <v>0</v>
      </c>
      <c r="I14" s="17" t="s">
        <v>27</v>
      </c>
      <c r="J14" s="15" t="str">
        <f t="shared" ref="J14" si="15">IF(I14="Urlaub","1","0")</f>
        <v>1</v>
      </c>
    </row>
    <row r="15" spans="1:11" x14ac:dyDescent="0.25">
      <c r="A15" s="3">
        <v>44756</v>
      </c>
      <c r="B15" s="16"/>
      <c r="C15" s="16"/>
      <c r="D15" s="4" t="str">
        <f t="shared" si="9"/>
        <v>00:00</v>
      </c>
      <c r="E15" s="12">
        <f t="shared" si="10"/>
        <v>0</v>
      </c>
      <c r="F15" s="4">
        <f t="shared" si="11"/>
        <v>0</v>
      </c>
      <c r="G15" s="14" t="str">
        <f>IF(I15="auf Arbeit",Jahresübersicht!$C$3,IF(I15="Überstunden",Jahresübersicht!$C$3,"00:00"))</f>
        <v>00:00</v>
      </c>
      <c r="H15" s="5">
        <f t="shared" si="12"/>
        <v>0</v>
      </c>
      <c r="I15" s="17" t="s">
        <v>27</v>
      </c>
      <c r="J15" s="15" t="str">
        <f t="shared" si="13"/>
        <v>1</v>
      </c>
    </row>
    <row r="16" spans="1:11" x14ac:dyDescent="0.25">
      <c r="A16" s="3">
        <v>44757</v>
      </c>
      <c r="B16" s="16"/>
      <c r="C16" s="16"/>
      <c r="D16" s="4" t="str">
        <f t="shared" si="9"/>
        <v>00:00</v>
      </c>
      <c r="E16" s="12">
        <f t="shared" si="10"/>
        <v>0</v>
      </c>
      <c r="F16" s="4">
        <f t="shared" si="11"/>
        <v>0</v>
      </c>
      <c r="G16" s="14" t="str">
        <f>IF(I16="auf Arbeit",Jahresübersicht!$C$3,IF(I16="Überstunden",Jahresübersicht!$C$3,"00:00"))</f>
        <v>00:00</v>
      </c>
      <c r="H16" s="5">
        <f t="shared" si="12"/>
        <v>0</v>
      </c>
      <c r="I16" s="17" t="s">
        <v>27</v>
      </c>
      <c r="J16" s="15" t="str">
        <f t="shared" si="13"/>
        <v>1</v>
      </c>
    </row>
    <row r="17" spans="1:10" s="10" customFormat="1" x14ac:dyDescent="0.25">
      <c r="A17" s="6">
        <v>44758</v>
      </c>
      <c r="B17" s="7"/>
      <c r="C17" s="7"/>
      <c r="D17" s="7"/>
      <c r="E17" s="7"/>
      <c r="F17" s="7">
        <f t="shared" si="11"/>
        <v>0</v>
      </c>
      <c r="G17" s="14" t="str">
        <f>IF(I17="auf Arbeit",Jahresübersicht!$C$3,IF(I17="Überstunden",Jahresübersicht!$C$3,"00:00"))</f>
        <v>00:00</v>
      </c>
      <c r="H17" s="9">
        <f t="shared" si="12"/>
        <v>0</v>
      </c>
      <c r="I17" s="9"/>
      <c r="J17" s="15" t="str">
        <f t="shared" si="13"/>
        <v>0</v>
      </c>
    </row>
    <row r="18" spans="1:10" s="10" customFormat="1" x14ac:dyDescent="0.25">
      <c r="A18" s="6">
        <v>44759</v>
      </c>
      <c r="B18" s="7"/>
      <c r="C18" s="7"/>
      <c r="D18" s="7"/>
      <c r="E18" s="7"/>
      <c r="F18" s="7">
        <f t="shared" si="11"/>
        <v>0</v>
      </c>
      <c r="G18" s="14" t="str">
        <f>IF(I18="auf Arbeit",Jahresübersicht!$C$3,IF(I18="Überstunden",Jahresübersicht!$C$3,"00:00"))</f>
        <v>00:00</v>
      </c>
      <c r="H18" s="9">
        <f t="shared" si="12"/>
        <v>0</v>
      </c>
      <c r="I18" s="9"/>
      <c r="J18" s="15" t="str">
        <f t="shared" si="13"/>
        <v>0</v>
      </c>
    </row>
    <row r="19" spans="1:10" s="10" customFormat="1" x14ac:dyDescent="0.25">
      <c r="A19" s="3">
        <v>44760</v>
      </c>
      <c r="B19" s="16"/>
      <c r="C19" s="16"/>
      <c r="D19" s="4" t="str">
        <f t="shared" si="9"/>
        <v>00:00</v>
      </c>
      <c r="E19" s="12">
        <f t="shared" si="10"/>
        <v>0</v>
      </c>
      <c r="F19" s="4">
        <f t="shared" si="11"/>
        <v>0</v>
      </c>
      <c r="G19" s="14" t="str">
        <f>IF(I19="auf Arbeit",Jahresübersicht!$C$3,IF(I19="Überstunden",Jahresübersicht!$C$3,"00:00"))</f>
        <v>00:00</v>
      </c>
      <c r="H19" s="5">
        <f t="shared" si="12"/>
        <v>0</v>
      </c>
      <c r="I19" s="17" t="s">
        <v>27</v>
      </c>
      <c r="J19" s="15" t="str">
        <f t="shared" si="13"/>
        <v>1</v>
      </c>
    </row>
    <row r="20" spans="1:10" s="10" customFormat="1" x14ac:dyDescent="0.25">
      <c r="A20" s="3">
        <v>44761</v>
      </c>
      <c r="B20" s="16"/>
      <c r="C20" s="16"/>
      <c r="D20" s="4" t="str">
        <f t="shared" si="9"/>
        <v>00:00</v>
      </c>
      <c r="E20" s="12">
        <f t="shared" si="10"/>
        <v>0</v>
      </c>
      <c r="F20" s="4">
        <f t="shared" si="11"/>
        <v>0</v>
      </c>
      <c r="G20" s="14" t="str">
        <f>IF(I20="auf Arbeit",Jahresübersicht!$C$3,IF(I20="Überstunden",Jahresübersicht!$C$3,"00:00"))</f>
        <v>00:00</v>
      </c>
      <c r="H20" s="5">
        <f t="shared" si="12"/>
        <v>0</v>
      </c>
      <c r="I20" s="17" t="s">
        <v>27</v>
      </c>
      <c r="J20" s="15" t="str">
        <f t="shared" si="13"/>
        <v>1</v>
      </c>
    </row>
    <row r="21" spans="1:10" s="10" customFormat="1" x14ac:dyDescent="0.25">
      <c r="A21" s="3">
        <v>44762</v>
      </c>
      <c r="B21" s="16"/>
      <c r="C21" s="16"/>
      <c r="D21" s="4" t="str">
        <f t="shared" si="9"/>
        <v>00:00</v>
      </c>
      <c r="E21" s="12">
        <f t="shared" si="10"/>
        <v>0</v>
      </c>
      <c r="F21" s="4">
        <f t="shared" si="11"/>
        <v>0</v>
      </c>
      <c r="G21" s="14" t="str">
        <f>IF(I21="auf Arbeit",Jahresübersicht!$C$3,IF(I21="Überstunden",Jahresübersicht!$C$3,"00:00"))</f>
        <v>00:00</v>
      </c>
      <c r="H21" s="5">
        <f t="shared" si="12"/>
        <v>0</v>
      </c>
      <c r="I21" s="17" t="s">
        <v>27</v>
      </c>
      <c r="J21" s="15" t="str">
        <f t="shared" ref="J21" si="16">IF(I21="Urlaub","1","0")</f>
        <v>1</v>
      </c>
    </row>
    <row r="22" spans="1:10" x14ac:dyDescent="0.25">
      <c r="A22" s="3">
        <v>44763</v>
      </c>
      <c r="B22" s="16"/>
      <c r="C22" s="16"/>
      <c r="D22" s="4" t="str">
        <f t="shared" si="9"/>
        <v>00:00</v>
      </c>
      <c r="E22" s="12">
        <f t="shared" si="10"/>
        <v>0</v>
      </c>
      <c r="F22" s="4">
        <f t="shared" si="11"/>
        <v>0</v>
      </c>
      <c r="G22" s="14" t="str">
        <f>IF(I22="auf Arbeit",Jahresübersicht!$C$3,IF(I22="Überstunden",Jahresübersicht!$C$3,"00:00"))</f>
        <v>00:00</v>
      </c>
      <c r="H22" s="5">
        <f t="shared" si="12"/>
        <v>0</v>
      </c>
      <c r="I22" s="17" t="s">
        <v>27</v>
      </c>
      <c r="J22" s="15" t="str">
        <f t="shared" si="13"/>
        <v>1</v>
      </c>
    </row>
    <row r="23" spans="1:10" x14ac:dyDescent="0.25">
      <c r="A23" s="3">
        <v>44764</v>
      </c>
      <c r="B23" s="16"/>
      <c r="C23" s="16"/>
      <c r="D23" s="4" t="str">
        <f t="shared" si="9"/>
        <v>00:00</v>
      </c>
      <c r="E23" s="12">
        <f t="shared" si="10"/>
        <v>0</v>
      </c>
      <c r="F23" s="4">
        <f t="shared" si="11"/>
        <v>0</v>
      </c>
      <c r="G23" s="14" t="str">
        <f>IF(I23="auf Arbeit",Jahresübersicht!$C$3,IF(I23="Überstunden",Jahresübersicht!$C$3,"00:00"))</f>
        <v>00:00</v>
      </c>
      <c r="H23" s="5">
        <f t="shared" si="12"/>
        <v>0</v>
      </c>
      <c r="I23" s="17" t="s">
        <v>27</v>
      </c>
      <c r="J23" s="15" t="str">
        <f t="shared" si="13"/>
        <v>1</v>
      </c>
    </row>
    <row r="24" spans="1:10" s="10" customFormat="1" x14ac:dyDescent="0.25">
      <c r="A24" s="6">
        <v>44765</v>
      </c>
      <c r="B24" s="7"/>
      <c r="C24" s="7"/>
      <c r="D24" s="7"/>
      <c r="E24" s="7"/>
      <c r="F24" s="7">
        <f t="shared" si="11"/>
        <v>0</v>
      </c>
      <c r="G24" s="14" t="str">
        <f>IF(I24="auf Arbeit",Jahresübersicht!$C$3,IF(I24="Überstunden",Jahresübersicht!$C$3,"00:00"))</f>
        <v>00:00</v>
      </c>
      <c r="H24" s="9">
        <f t="shared" si="12"/>
        <v>0</v>
      </c>
      <c r="I24" s="9"/>
      <c r="J24" s="15" t="str">
        <f t="shared" si="13"/>
        <v>0</v>
      </c>
    </row>
    <row r="25" spans="1:10" s="10" customFormat="1" x14ac:dyDescent="0.25">
      <c r="A25" s="6">
        <v>44766</v>
      </c>
      <c r="B25" s="7"/>
      <c r="C25" s="7"/>
      <c r="D25" s="7"/>
      <c r="E25" s="7"/>
      <c r="F25" s="7">
        <f t="shared" si="11"/>
        <v>0</v>
      </c>
      <c r="G25" s="14" t="str">
        <f>IF(I25="auf Arbeit",Jahresübersicht!$C$3,IF(I25="Überstunden",Jahresübersicht!$C$3,"00:00"))</f>
        <v>00:00</v>
      </c>
      <c r="H25" s="9">
        <f t="shared" si="12"/>
        <v>0</v>
      </c>
      <c r="I25" s="9"/>
      <c r="J25" s="15" t="str">
        <f t="shared" si="13"/>
        <v>0</v>
      </c>
    </row>
    <row r="26" spans="1:10" s="10" customFormat="1" x14ac:dyDescent="0.25">
      <c r="A26" s="3">
        <v>44767</v>
      </c>
      <c r="B26" s="16">
        <v>0.3125</v>
      </c>
      <c r="C26" s="16">
        <v>0.52083333333333337</v>
      </c>
      <c r="D26" s="4" t="str">
        <f t="shared" si="9"/>
        <v>00:30</v>
      </c>
      <c r="E26" s="12">
        <f t="shared" si="10"/>
        <v>-1.4999999999999993</v>
      </c>
      <c r="F26" s="4">
        <f t="shared" si="11"/>
        <v>0.18750000000000003</v>
      </c>
      <c r="G26" s="14">
        <f>IF(I26="auf Arbeit",Jahresübersicht!$C$3,IF(I26="Überstunden",Jahresübersicht!$C$3,"00:00"))</f>
        <v>0.25</v>
      </c>
      <c r="H26" s="5">
        <f t="shared" si="12"/>
        <v>-6.2499999999999972E-2</v>
      </c>
      <c r="I26" s="17" t="s">
        <v>30</v>
      </c>
      <c r="J26" s="15" t="str">
        <f t="shared" si="13"/>
        <v>0</v>
      </c>
    </row>
    <row r="27" spans="1:10" s="10" customFormat="1" x14ac:dyDescent="0.25">
      <c r="A27" s="3">
        <v>44768</v>
      </c>
      <c r="B27" s="16">
        <v>0.52083333333333337</v>
      </c>
      <c r="C27" s="16">
        <v>0.8125</v>
      </c>
      <c r="D27" s="4" t="str">
        <f t="shared" si="9"/>
        <v>00:30</v>
      </c>
      <c r="E27" s="12">
        <f t="shared" si="10"/>
        <v>0.49999999999999956</v>
      </c>
      <c r="F27" s="4">
        <f t="shared" si="11"/>
        <v>0.27083333333333331</v>
      </c>
      <c r="G27" s="14">
        <f>IF(I27="auf Arbeit",Jahresübersicht!$C$3,IF(I27="Überstunden",Jahresübersicht!$C$3,"00:00"))</f>
        <v>0.25</v>
      </c>
      <c r="H27" s="5">
        <f t="shared" si="12"/>
        <v>2.0833333333333315E-2</v>
      </c>
      <c r="I27" s="17" t="s">
        <v>30</v>
      </c>
      <c r="J27" s="15" t="str">
        <f t="shared" si="13"/>
        <v>0</v>
      </c>
    </row>
    <row r="28" spans="1:10" s="10" customFormat="1" x14ac:dyDescent="0.25">
      <c r="A28" s="3">
        <v>44769</v>
      </c>
      <c r="B28" s="16">
        <v>0.3125</v>
      </c>
      <c r="C28" s="16">
        <v>0.5625</v>
      </c>
      <c r="D28" s="4" t="str">
        <f t="shared" si="9"/>
        <v>00:30</v>
      </c>
      <c r="E28" s="12">
        <f t="shared" si="10"/>
        <v>-0.50000000000000022</v>
      </c>
      <c r="F28" s="4">
        <f t="shared" si="11"/>
        <v>0.22916666666666666</v>
      </c>
      <c r="G28" s="14">
        <f>IF(I28="auf Arbeit",Jahresübersicht!$C$3,IF(I28="Überstunden",Jahresübersicht!$C$3,"00:00"))</f>
        <v>0.25</v>
      </c>
      <c r="H28" s="5">
        <f t="shared" si="12"/>
        <v>-2.0833333333333343E-2</v>
      </c>
      <c r="I28" s="17" t="s">
        <v>30</v>
      </c>
      <c r="J28" s="15" t="str">
        <f t="shared" ref="J28" si="17">IF(I28="Urlaub","1","0")</f>
        <v>0</v>
      </c>
    </row>
    <row r="29" spans="1:10" x14ac:dyDescent="0.25">
      <c r="A29" s="3">
        <v>44770</v>
      </c>
      <c r="B29" s="16">
        <v>0.5625</v>
      </c>
      <c r="C29" s="16">
        <v>0.8125</v>
      </c>
      <c r="D29" s="4" t="str">
        <f t="shared" si="9"/>
        <v>00:30</v>
      </c>
      <c r="E29" s="12">
        <f t="shared" si="10"/>
        <v>-0.50000000000000022</v>
      </c>
      <c r="F29" s="4">
        <f t="shared" si="11"/>
        <v>0.22916666666666666</v>
      </c>
      <c r="G29" s="14">
        <f>IF(I29="auf Arbeit",Jahresübersicht!$C$3,IF(I29="Überstunden",Jahresübersicht!$C$3,"00:00"))</f>
        <v>0.25</v>
      </c>
      <c r="H29" s="5">
        <f t="shared" si="12"/>
        <v>-2.0833333333333343E-2</v>
      </c>
      <c r="I29" s="17" t="s">
        <v>30</v>
      </c>
      <c r="J29" s="15" t="str">
        <f t="shared" si="13"/>
        <v>0</v>
      </c>
    </row>
    <row r="30" spans="1:10" x14ac:dyDescent="0.25">
      <c r="A30" s="3">
        <v>44771</v>
      </c>
      <c r="B30" s="16">
        <v>0.39583333333333331</v>
      </c>
      <c r="C30" s="16">
        <v>0.625</v>
      </c>
      <c r="D30" s="4" t="str">
        <f t="shared" si="9"/>
        <v>00:30</v>
      </c>
      <c r="E30" s="12">
        <f t="shared" si="10"/>
        <v>-0.99999999999999978</v>
      </c>
      <c r="F30" s="4">
        <f t="shared" si="11"/>
        <v>0.20833333333333334</v>
      </c>
      <c r="G30" s="14">
        <f>IF(I30="auf Arbeit",Jahresübersicht!$C$3,IF(I30="Überstunden",Jahresübersicht!$C$3,"00:00"))</f>
        <v>0.25</v>
      </c>
      <c r="H30" s="5">
        <f t="shared" si="12"/>
        <v>-4.1666666666666657E-2</v>
      </c>
      <c r="I30" s="17" t="s">
        <v>30</v>
      </c>
      <c r="J30" s="15" t="str">
        <f t="shared" ref="J30:J31" si="18">IF(I30="Urlaub","1","0")</f>
        <v>0</v>
      </c>
    </row>
    <row r="31" spans="1:10" s="10" customFormat="1" x14ac:dyDescent="0.25">
      <c r="A31" s="6">
        <v>44772</v>
      </c>
      <c r="B31" s="7"/>
      <c r="C31" s="7"/>
      <c r="D31" s="7"/>
      <c r="E31" s="7"/>
      <c r="F31" s="7">
        <f t="shared" si="11"/>
        <v>0</v>
      </c>
      <c r="G31" s="14" t="str">
        <f>IF(I31="auf Arbeit",Jahresübersicht!$C$3,IF(I31="Überstunden",Jahresübersicht!$C$3,"00:00"))</f>
        <v>00:00</v>
      </c>
      <c r="H31" s="9">
        <f t="shared" si="12"/>
        <v>0</v>
      </c>
      <c r="I31" s="9"/>
      <c r="J31" s="15" t="str">
        <f t="shared" si="18"/>
        <v>0</v>
      </c>
    </row>
    <row r="32" spans="1:10" s="10" customFormat="1" x14ac:dyDescent="0.25">
      <c r="A32" s="6">
        <v>44773</v>
      </c>
      <c r="B32" s="7"/>
      <c r="C32" s="7"/>
      <c r="D32" s="7"/>
      <c r="E32" s="7"/>
      <c r="F32" s="7">
        <f t="shared" si="11"/>
        <v>0</v>
      </c>
      <c r="G32" s="14" t="str">
        <f>IF(I32="auf Arbeit",Jahresübersicht!$C$3,IF(I32="Überstunden",Jahresübersicht!$C$3,"00:00"))</f>
        <v>00:00</v>
      </c>
      <c r="H32" s="9">
        <f t="shared" si="12"/>
        <v>0</v>
      </c>
      <c r="I32" s="9"/>
      <c r="J32" s="15"/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-5.5</v>
      </c>
      <c r="J34" s="15">
        <f>J2+J3+J4+J5+J6+J7+J8+J9+J10+J11+J12+J13+J14+J15+J16+J17+J18+J19+J20+J21+J22+J23+J24+J25+J26+J27+J28+J29+J30+J31+J32</f>
        <v>15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31B0A0-7050-43A5-BCEF-B166ED8EB30C}">
          <x14:formula1>
            <xm:f>Daten!$A$2:$A$8</xm:f>
          </x14:formula1>
          <xm:sqref>I2:I33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3CE5-7DB3-4339-B9AB-CBA4A379338D}">
  <dimension ref="A1:K34"/>
  <sheetViews>
    <sheetView topLeftCell="A12" workbookViewId="0">
      <selection activeCell="I32" sqref="I32"/>
    </sheetView>
  </sheetViews>
  <sheetFormatPr baseColWidth="10" defaultRowHeight="15" x14ac:dyDescent="0.25"/>
  <cols>
    <col min="1" max="1" width="31.42578125" customWidth="1"/>
    <col min="2" max="4" width="11.42578125" style="11"/>
    <col min="5" max="5" width="12.85546875" style="11" customWidth="1"/>
    <col min="6" max="6" width="12.7109375" style="11" hidden="1" customWidth="1"/>
    <col min="7" max="7" width="8.7109375" hidden="1" customWidth="1"/>
    <col min="8" max="8" width="16.28515625" hidden="1" customWidth="1"/>
    <col min="9" max="9" width="15.42578125" customWidth="1"/>
    <col min="10" max="10" width="18.42578125" style="11" hidden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25</v>
      </c>
      <c r="F1" s="2" t="s">
        <v>23</v>
      </c>
      <c r="G1" s="2" t="s">
        <v>4</v>
      </c>
      <c r="H1" s="2" t="s">
        <v>5</v>
      </c>
      <c r="I1" s="2" t="s">
        <v>31</v>
      </c>
      <c r="J1" s="2" t="s">
        <v>32</v>
      </c>
    </row>
    <row r="2" spans="1:11" s="10" customFormat="1" x14ac:dyDescent="0.25">
      <c r="A2" s="3">
        <v>44774</v>
      </c>
      <c r="B2" s="16">
        <v>0.30555555555555552</v>
      </c>
      <c r="C2" s="16">
        <v>0.625</v>
      </c>
      <c r="D2" s="4" t="str">
        <f t="shared" ref="D2:D3" si="0">IF(I2="auf Arbeit","00:30","00:00")</f>
        <v>00:30</v>
      </c>
      <c r="E2" s="12">
        <f t="shared" ref="E2:E3" si="1">H2*24</f>
        <v>1.1666666666666679</v>
      </c>
      <c r="F2" s="4">
        <f t="shared" ref="F2:F3" si="2">C2-B2-D2</f>
        <v>0.29861111111111116</v>
      </c>
      <c r="G2" s="14">
        <f>IF(I2="auf Arbeit",Jahresübersicht!$C$3,IF(I2="Überstunden",Jahresübersicht!$C$3,"00:00"))</f>
        <v>0.25</v>
      </c>
      <c r="H2" s="5">
        <f t="shared" ref="H2:H3" si="3">F2-G2</f>
        <v>4.861111111111116E-2</v>
      </c>
      <c r="I2" s="17" t="s">
        <v>30</v>
      </c>
      <c r="J2" s="15" t="str">
        <f t="shared" ref="J2:J3" si="4">IF(I2="Urlaub","1","0")</f>
        <v>0</v>
      </c>
      <c r="K2" s="5"/>
    </row>
    <row r="3" spans="1:11" s="10" customFormat="1" x14ac:dyDescent="0.25">
      <c r="A3" s="3">
        <v>44775</v>
      </c>
      <c r="B3" s="16">
        <v>0.52083333333333337</v>
      </c>
      <c r="C3" s="16">
        <v>0.83333333333333337</v>
      </c>
      <c r="D3" s="4" t="str">
        <f t="shared" si="0"/>
        <v>00:30</v>
      </c>
      <c r="E3" s="12">
        <f t="shared" si="1"/>
        <v>1.0000000000000004</v>
      </c>
      <c r="F3" s="4">
        <f t="shared" si="2"/>
        <v>0.29166666666666669</v>
      </c>
      <c r="G3" s="14">
        <f>IF(I3="auf Arbeit",Jahresübersicht!$C$3,IF(I3="Überstunden",Jahresübersicht!$C$3,"00:00"))</f>
        <v>0.25</v>
      </c>
      <c r="H3" s="5">
        <f t="shared" si="3"/>
        <v>4.1666666666666685E-2</v>
      </c>
      <c r="I3" s="17" t="s">
        <v>30</v>
      </c>
      <c r="J3" s="15" t="str">
        <f t="shared" si="4"/>
        <v>0</v>
      </c>
      <c r="K3"/>
    </row>
    <row r="4" spans="1:11" s="10" customFormat="1" x14ac:dyDescent="0.25">
      <c r="A4" s="3">
        <v>44776</v>
      </c>
      <c r="B4" s="16">
        <v>0.30555555555555552</v>
      </c>
      <c r="C4" s="16">
        <v>0.625</v>
      </c>
      <c r="D4" s="4" t="str">
        <f>IF(I4="auf Arbeit","00:30","00:00")</f>
        <v>00:30</v>
      </c>
      <c r="E4" s="12">
        <f>H4*24</f>
        <v>1.1666666666666679</v>
      </c>
      <c r="F4" s="4">
        <f>C4-B4-D4</f>
        <v>0.29861111111111116</v>
      </c>
      <c r="G4" s="14">
        <f>IF(I4="auf Arbeit",Jahresübersicht!$C$3,IF(I4="Überstunden",Jahresübersicht!$C$3,"00:00"))</f>
        <v>0.25</v>
      </c>
      <c r="H4" s="5">
        <f>F4-G4</f>
        <v>4.861111111111116E-2</v>
      </c>
      <c r="I4" s="17" t="s">
        <v>30</v>
      </c>
      <c r="J4" s="15" t="str">
        <f>IF(I4="Urlaub","1","0")</f>
        <v>0</v>
      </c>
      <c r="K4"/>
    </row>
    <row r="5" spans="1:11" s="10" customFormat="1" x14ac:dyDescent="0.25">
      <c r="A5" s="3">
        <v>44777</v>
      </c>
      <c r="B5" s="16">
        <v>0.54166666666666663</v>
      </c>
      <c r="C5" s="16">
        <v>0.81944444444444453</v>
      </c>
      <c r="D5" s="4" t="str">
        <f>IF(I5="auf Arbeit","00:30","00:00")</f>
        <v>00:30</v>
      </c>
      <c r="E5" s="12">
        <f>H5*24</f>
        <v>0.16666666666667007</v>
      </c>
      <c r="F5" s="4">
        <f>C5-B5-D5</f>
        <v>0.25694444444444459</v>
      </c>
      <c r="G5" s="14">
        <f>IF(I5="auf Arbeit",Jahresübersicht!$C$3,IF(I5="Überstunden",Jahresübersicht!$C$3,"00:00"))</f>
        <v>0.25</v>
      </c>
      <c r="H5" s="5">
        <f>F5-G5</f>
        <v>6.9444444444445863E-3</v>
      </c>
      <c r="I5" s="17" t="s">
        <v>30</v>
      </c>
      <c r="J5" s="15" t="str">
        <f>IF(I5="Urlaub","1","0")</f>
        <v>0</v>
      </c>
      <c r="K5"/>
    </row>
    <row r="6" spans="1:11" s="10" customFormat="1" x14ac:dyDescent="0.25">
      <c r="A6" s="3">
        <v>44778</v>
      </c>
      <c r="B6" s="16">
        <v>0.375</v>
      </c>
      <c r="C6" s="16">
        <v>0.625</v>
      </c>
      <c r="D6" s="4" t="str">
        <f>IF(I6="auf Arbeit","00:30","00:00")</f>
        <v>00:30</v>
      </c>
      <c r="E6" s="12">
        <f>H6*24</f>
        <v>-0.50000000000000022</v>
      </c>
      <c r="F6" s="4">
        <f>C6-B6-D6</f>
        <v>0.22916666666666666</v>
      </c>
      <c r="G6" s="14">
        <f>IF(I6="auf Arbeit",Jahresübersicht!$C$3,IF(I6="Überstunden",Jahresübersicht!$C$3,"00:00"))</f>
        <v>0.25</v>
      </c>
      <c r="H6" s="5">
        <f>F6-G6</f>
        <v>-2.0833333333333343E-2</v>
      </c>
      <c r="I6" s="17" t="s">
        <v>30</v>
      </c>
      <c r="J6" s="15" t="str">
        <f t="shared" ref="J6:J29" si="5">IF(I6="Urlaub","1","0")</f>
        <v>0</v>
      </c>
    </row>
    <row r="7" spans="1:11" s="10" customFormat="1" x14ac:dyDescent="0.25">
      <c r="A7" s="6">
        <v>44779</v>
      </c>
      <c r="B7" s="7"/>
      <c r="C7" s="7"/>
      <c r="D7" s="7"/>
      <c r="E7" s="7"/>
      <c r="F7" s="7"/>
      <c r="G7" s="14" t="str">
        <f>IF(I7="auf Arbeit",Jahresübersicht!$C$3,IF(I7="Überstunden",Jahresübersicht!$C$3,"00:00"))</f>
        <v>00:00</v>
      </c>
      <c r="H7" s="9">
        <f>F7-G7</f>
        <v>0</v>
      </c>
      <c r="I7" s="9"/>
      <c r="J7" s="15" t="str">
        <f t="shared" si="5"/>
        <v>0</v>
      </c>
    </row>
    <row r="8" spans="1:11" s="10" customFormat="1" x14ac:dyDescent="0.25">
      <c r="A8" s="6">
        <v>44780</v>
      </c>
      <c r="B8" s="7"/>
      <c r="C8" s="7"/>
      <c r="D8" s="7"/>
      <c r="E8" s="7"/>
      <c r="F8" s="7"/>
      <c r="G8" s="14" t="str">
        <f>IF(I8="auf Arbeit",Jahresübersicht!$C$3,IF(I8="Überstunden",Jahresübersicht!$C$3,"00:00"))</f>
        <v>00:00</v>
      </c>
      <c r="H8" s="9"/>
      <c r="I8" s="9"/>
      <c r="J8" s="15" t="str">
        <f t="shared" si="5"/>
        <v>0</v>
      </c>
    </row>
    <row r="9" spans="1:11" x14ac:dyDescent="0.25">
      <c r="A9" s="3">
        <v>44781</v>
      </c>
      <c r="B9" s="16">
        <v>0.30555555555555552</v>
      </c>
      <c r="C9" s="16">
        <v>0.60416666666666663</v>
      </c>
      <c r="D9" s="4" t="str">
        <f t="shared" ref="D9:D12" si="6">IF(I9="auf Arbeit","00:30","00:00")</f>
        <v>00:30</v>
      </c>
      <c r="E9" s="12">
        <f t="shared" ref="E9:E12" si="7">H9*24</f>
        <v>0.66666666666666696</v>
      </c>
      <c r="F9" s="4">
        <f t="shared" ref="F9:F12" si="8">C9-B9-D9</f>
        <v>0.27777777777777779</v>
      </c>
      <c r="G9" s="14">
        <f>IF(I9="auf Arbeit",Jahresübersicht!$C$3,IF(I9="Überstunden",Jahresübersicht!$C$3,"00:00"))</f>
        <v>0.25</v>
      </c>
      <c r="H9" s="5">
        <f t="shared" ref="H9:H12" si="9">F9-G9</f>
        <v>2.777777777777779E-2</v>
      </c>
      <c r="I9" s="42" t="s">
        <v>30</v>
      </c>
      <c r="J9" s="15" t="str">
        <f t="shared" si="5"/>
        <v>0</v>
      </c>
    </row>
    <row r="10" spans="1:11" x14ac:dyDescent="0.25">
      <c r="A10" s="3">
        <v>44782</v>
      </c>
      <c r="B10" s="16">
        <v>0.52083333333333337</v>
      </c>
      <c r="C10" s="16">
        <v>0.83333333333333337</v>
      </c>
      <c r="D10" s="4" t="str">
        <f t="shared" si="6"/>
        <v>00:30</v>
      </c>
      <c r="E10" s="12">
        <f t="shared" si="7"/>
        <v>1.0000000000000004</v>
      </c>
      <c r="F10" s="4">
        <f t="shared" si="8"/>
        <v>0.29166666666666669</v>
      </c>
      <c r="G10" s="14">
        <f>IF(I10="auf Arbeit",Jahresübersicht!$C$3,IF(I10="Überstunden",Jahresübersicht!$C$3,"00:00"))</f>
        <v>0.25</v>
      </c>
      <c r="H10" s="5">
        <f t="shared" si="9"/>
        <v>4.1666666666666685E-2</v>
      </c>
      <c r="I10" s="42" t="s">
        <v>30</v>
      </c>
      <c r="J10" s="15" t="str">
        <f t="shared" si="5"/>
        <v>0</v>
      </c>
    </row>
    <row r="11" spans="1:11" x14ac:dyDescent="0.25">
      <c r="A11" s="3">
        <v>44783</v>
      </c>
      <c r="B11" s="16">
        <v>0.30555555555555552</v>
      </c>
      <c r="C11" s="16">
        <v>0.625</v>
      </c>
      <c r="D11" s="4" t="str">
        <f t="shared" si="6"/>
        <v>00:30</v>
      </c>
      <c r="E11" s="12">
        <f t="shared" si="7"/>
        <v>1.1666666666666679</v>
      </c>
      <c r="F11" s="4">
        <f t="shared" si="8"/>
        <v>0.29861111111111116</v>
      </c>
      <c r="G11" s="14">
        <f>IF(I11="auf Arbeit",Jahresübersicht!$C$3,IF(I11="Überstunden",Jahresübersicht!$C$3,"00:00"))</f>
        <v>0.25</v>
      </c>
      <c r="H11" s="5">
        <f t="shared" si="9"/>
        <v>4.861111111111116E-2</v>
      </c>
      <c r="I11" s="42" t="s">
        <v>30</v>
      </c>
      <c r="J11" s="15" t="str">
        <f t="shared" si="5"/>
        <v>0</v>
      </c>
    </row>
    <row r="12" spans="1:11" x14ac:dyDescent="0.25">
      <c r="A12" s="3">
        <v>44784</v>
      </c>
      <c r="B12" s="16">
        <v>0.5625</v>
      </c>
      <c r="C12" s="16">
        <v>0.83333333333333337</v>
      </c>
      <c r="D12" s="4" t="str">
        <f t="shared" si="6"/>
        <v>00:30</v>
      </c>
      <c r="E12" s="12">
        <f t="shared" si="7"/>
        <v>0</v>
      </c>
      <c r="F12" s="4">
        <f t="shared" si="8"/>
        <v>0.25000000000000006</v>
      </c>
      <c r="G12" s="14">
        <f>IF(I12="auf Arbeit",Jahresübersicht!$C$3,IF(I12="Überstunden",Jahresübersicht!$C$3,"00:00"))</f>
        <v>0.25</v>
      </c>
      <c r="H12" s="5">
        <f t="shared" si="9"/>
        <v>0</v>
      </c>
      <c r="I12" s="42" t="s">
        <v>30</v>
      </c>
      <c r="J12" s="15" t="str">
        <f t="shared" si="5"/>
        <v>0</v>
      </c>
    </row>
    <row r="13" spans="1:11" s="10" customFormat="1" x14ac:dyDescent="0.25">
      <c r="A13" s="3">
        <v>44785</v>
      </c>
      <c r="B13" s="16">
        <v>0.39583333333333331</v>
      </c>
      <c r="C13" s="16">
        <v>0.66666666666666663</v>
      </c>
      <c r="D13" s="4" t="str">
        <f t="shared" ref="D13" si="10">IF(I13="auf Arbeit","00:30","00:00")</f>
        <v>00:30</v>
      </c>
      <c r="E13" s="12">
        <f t="shared" ref="E13" si="11">H13*24</f>
        <v>0</v>
      </c>
      <c r="F13" s="4">
        <f t="shared" ref="F13" si="12">C13-B13-D13</f>
        <v>0.24999999999999997</v>
      </c>
      <c r="G13" s="14">
        <f>IF(I13="auf Arbeit",Jahresübersicht!$C$3,IF(I13="Überstunden",Jahresübersicht!$C$3,"00:00"))</f>
        <v>0.25</v>
      </c>
      <c r="H13" s="5">
        <f t="shared" ref="H13" si="13">F13-G13</f>
        <v>0</v>
      </c>
      <c r="I13" s="42" t="s">
        <v>30</v>
      </c>
      <c r="J13" s="15" t="str">
        <f t="shared" si="5"/>
        <v>0</v>
      </c>
    </row>
    <row r="14" spans="1:11" s="10" customFormat="1" x14ac:dyDescent="0.25">
      <c r="A14" s="6">
        <v>44786</v>
      </c>
      <c r="B14" s="7"/>
      <c r="C14" s="7"/>
      <c r="D14" s="7"/>
      <c r="E14" s="7"/>
      <c r="F14" s="7"/>
      <c r="G14" s="14" t="str">
        <f>IF(I14="auf Arbeit",Jahresübersicht!$C$3,IF(I14="Überstunden",Jahresübersicht!$C$3,"00:00"))</f>
        <v>00:00</v>
      </c>
      <c r="H14" s="9">
        <f>F14-G14</f>
        <v>0</v>
      </c>
      <c r="I14" s="9"/>
      <c r="J14" s="15" t="str">
        <f t="shared" si="5"/>
        <v>0</v>
      </c>
    </row>
    <row r="15" spans="1:11" s="10" customFormat="1" x14ac:dyDescent="0.25">
      <c r="A15" s="6">
        <v>44787</v>
      </c>
      <c r="B15" s="7"/>
      <c r="C15" s="7"/>
      <c r="D15" s="7"/>
      <c r="E15" s="7"/>
      <c r="F15" s="7"/>
      <c r="G15" s="14" t="str">
        <f>IF(I15="auf Arbeit",Jahresübersicht!$C$3,IF(I15="Überstunden",Jahresübersicht!$C$3,"00:00"))</f>
        <v>00:00</v>
      </c>
      <c r="H15" s="9"/>
      <c r="I15" s="9"/>
      <c r="J15" s="15" t="str">
        <f t="shared" si="5"/>
        <v>0</v>
      </c>
    </row>
    <row r="16" spans="1:11" s="10" customFormat="1" x14ac:dyDescent="0.25">
      <c r="A16" s="3">
        <v>44788</v>
      </c>
      <c r="B16" s="16">
        <v>0.3125</v>
      </c>
      <c r="C16" s="16">
        <v>0.58333333333333337</v>
      </c>
      <c r="D16" s="4" t="str">
        <f t="shared" ref="D16" si="14">IF(I16="auf Arbeit","00:30","00:00")</f>
        <v>00:30</v>
      </c>
      <c r="E16" s="12">
        <f t="shared" ref="E16" si="15">H16*24</f>
        <v>0</v>
      </c>
      <c r="F16" s="4">
        <f t="shared" ref="F16" si="16">C16-B16-D16</f>
        <v>0.25000000000000006</v>
      </c>
      <c r="G16" s="14">
        <f>IF(I16="auf Arbeit",Jahresübersicht!$C$3,IF(I16="Überstunden",Jahresübersicht!$C$3,"00:00"))</f>
        <v>0.25</v>
      </c>
      <c r="H16" s="5">
        <f t="shared" ref="H16" si="17">F16-G16</f>
        <v>0</v>
      </c>
      <c r="I16" s="42" t="s">
        <v>30</v>
      </c>
      <c r="J16" s="15" t="str">
        <f t="shared" ref="J16" si="18">IF(I16="Urlaub","1","0")</f>
        <v>0</v>
      </c>
    </row>
    <row r="17" spans="1:10" x14ac:dyDescent="0.25">
      <c r="A17" s="3">
        <v>44789</v>
      </c>
      <c r="B17" s="16">
        <v>0.5625</v>
      </c>
      <c r="C17" s="16">
        <v>0.8125</v>
      </c>
      <c r="D17" s="4" t="str">
        <f t="shared" ref="D17:D26" si="19">IF(I17="auf Arbeit","00:30","00:00")</f>
        <v>00:30</v>
      </c>
      <c r="E17" s="12">
        <f t="shared" ref="E17:E26" si="20">H17*24</f>
        <v>-0.50000000000000022</v>
      </c>
      <c r="F17" s="4">
        <f t="shared" ref="F17:F18" si="21">C17-B17-D17</f>
        <v>0.22916666666666666</v>
      </c>
      <c r="G17" s="14">
        <f>IF(I17="auf Arbeit",Jahresübersicht!$C$3,IF(I17="Überstunden",Jahresübersicht!$C$3,"00:00"))</f>
        <v>0.25</v>
      </c>
      <c r="H17" s="5">
        <f t="shared" ref="H17:H28" si="22">F17-G17</f>
        <v>-2.0833333333333343E-2</v>
      </c>
      <c r="I17" s="17" t="s">
        <v>30</v>
      </c>
      <c r="J17" s="15" t="str">
        <f t="shared" si="5"/>
        <v>0</v>
      </c>
    </row>
    <row r="18" spans="1:10" x14ac:dyDescent="0.25">
      <c r="A18" s="3">
        <v>44790</v>
      </c>
      <c r="B18" s="16">
        <v>0.3125</v>
      </c>
      <c r="C18" s="16">
        <v>0.60416666666666663</v>
      </c>
      <c r="D18" s="4" t="str">
        <f t="shared" si="19"/>
        <v>00:30</v>
      </c>
      <c r="E18" s="12">
        <f t="shared" si="20"/>
        <v>0.49999999999999956</v>
      </c>
      <c r="F18" s="4">
        <f t="shared" si="21"/>
        <v>0.27083333333333331</v>
      </c>
      <c r="G18" s="14">
        <f>IF(I18="auf Arbeit",Jahresübersicht!$C$3,IF(I18="Überstunden",Jahresübersicht!$C$3,"00:00"))</f>
        <v>0.25</v>
      </c>
      <c r="H18" s="5">
        <f t="shared" si="22"/>
        <v>2.0833333333333315E-2</v>
      </c>
      <c r="I18" s="17" t="s">
        <v>30</v>
      </c>
      <c r="J18" s="15" t="str">
        <f t="shared" si="5"/>
        <v>0</v>
      </c>
    </row>
    <row r="19" spans="1:10" x14ac:dyDescent="0.25">
      <c r="A19" s="3">
        <v>44791</v>
      </c>
      <c r="B19" s="16">
        <v>0.5625</v>
      </c>
      <c r="C19" s="16">
        <v>0.83333333333333337</v>
      </c>
      <c r="D19" s="4" t="str">
        <f t="shared" si="19"/>
        <v>00:30</v>
      </c>
      <c r="E19" s="12">
        <f t="shared" si="20"/>
        <v>0</v>
      </c>
      <c r="F19" s="4">
        <f>C19-B19-D19</f>
        <v>0.25000000000000006</v>
      </c>
      <c r="G19" s="14">
        <f>IF(I19="auf Arbeit",Jahresübersicht!$C$3,IF(I19="Überstunden",Jahresübersicht!$C$3,"00:00"))</f>
        <v>0.25</v>
      </c>
      <c r="H19" s="5">
        <f t="shared" si="22"/>
        <v>0</v>
      </c>
      <c r="I19" s="17" t="s">
        <v>30</v>
      </c>
      <c r="J19" s="15" t="str">
        <f t="shared" si="5"/>
        <v>0</v>
      </c>
    </row>
    <row r="20" spans="1:10" s="10" customFormat="1" x14ac:dyDescent="0.25">
      <c r="A20" s="3">
        <v>44792</v>
      </c>
      <c r="B20" s="16">
        <v>0.39583333333333331</v>
      </c>
      <c r="C20" s="16">
        <v>0.66666666666666663</v>
      </c>
      <c r="D20" s="4" t="str">
        <f t="shared" ref="D20" si="23">IF(I20="auf Arbeit","00:30","00:00")</f>
        <v>00:30</v>
      </c>
      <c r="E20" s="12">
        <f t="shared" ref="E20" si="24">H20*24</f>
        <v>0</v>
      </c>
      <c r="F20" s="4">
        <f>C20-B20-D20</f>
        <v>0.24999999999999997</v>
      </c>
      <c r="G20" s="14">
        <f>IF(I20="auf Arbeit",Jahresübersicht!$C$3,IF(I20="Überstunden",Jahresübersicht!$C$3,"00:00"))</f>
        <v>0.25</v>
      </c>
      <c r="H20" s="5">
        <f t="shared" ref="H20" si="25">F20-G20</f>
        <v>0</v>
      </c>
      <c r="I20" s="17" t="s">
        <v>30</v>
      </c>
      <c r="J20" s="15" t="str">
        <f t="shared" si="5"/>
        <v>0</v>
      </c>
    </row>
    <row r="21" spans="1:10" s="10" customFormat="1" x14ac:dyDescent="0.25">
      <c r="A21" s="6">
        <v>44793</v>
      </c>
      <c r="B21" s="7"/>
      <c r="C21" s="7"/>
      <c r="D21" s="7"/>
      <c r="E21" s="7"/>
      <c r="F21" s="7"/>
      <c r="G21" s="14" t="str">
        <f>IF(I21="auf Arbeit",Jahresübersicht!$C$3,IF(I21="Überstunden",Jahresübersicht!$C$3,"00:00"))</f>
        <v>00:00</v>
      </c>
      <c r="H21" s="9">
        <f t="shared" si="22"/>
        <v>0</v>
      </c>
      <c r="I21" s="9"/>
      <c r="J21" s="15" t="str">
        <f t="shared" si="5"/>
        <v>0</v>
      </c>
    </row>
    <row r="22" spans="1:10" s="10" customFormat="1" x14ac:dyDescent="0.25">
      <c r="A22" s="6">
        <v>44794</v>
      </c>
      <c r="B22" s="7"/>
      <c r="C22" s="7"/>
      <c r="D22" s="7"/>
      <c r="E22" s="7"/>
      <c r="F22" s="7"/>
      <c r="G22" s="14" t="str">
        <f>IF(I22="auf Arbeit",Jahresübersicht!$C$3,IF(I22="Überstunden",Jahresübersicht!$C$3,"00:00"))</f>
        <v>00:00</v>
      </c>
      <c r="H22" s="9"/>
      <c r="I22" s="9"/>
      <c r="J22" s="15" t="str">
        <f t="shared" si="5"/>
        <v>0</v>
      </c>
    </row>
    <row r="23" spans="1:10" x14ac:dyDescent="0.25">
      <c r="A23" s="3">
        <v>44795</v>
      </c>
      <c r="B23" s="16">
        <v>0.3125</v>
      </c>
      <c r="C23" s="16">
        <v>0.58333333333333337</v>
      </c>
      <c r="D23" s="4" t="str">
        <f t="shared" si="19"/>
        <v>00:30</v>
      </c>
      <c r="E23" s="12">
        <f t="shared" si="20"/>
        <v>0</v>
      </c>
      <c r="F23" s="4">
        <f t="shared" ref="F23:F25" si="26">C23-B23-D23</f>
        <v>0.25000000000000006</v>
      </c>
      <c r="G23" s="14">
        <f>IF(I23="auf Arbeit",Jahresübersicht!$C$3,IF(I23="Überstunden",Jahresübersicht!$C$3,"00:00"))</f>
        <v>0.25</v>
      </c>
      <c r="H23" s="5">
        <f t="shared" si="22"/>
        <v>0</v>
      </c>
      <c r="I23" s="17" t="s">
        <v>30</v>
      </c>
      <c r="J23" s="15" t="str">
        <f t="shared" si="5"/>
        <v>0</v>
      </c>
    </row>
    <row r="24" spans="1:10" x14ac:dyDescent="0.25">
      <c r="A24" s="3">
        <v>44796</v>
      </c>
      <c r="B24" s="16">
        <v>0.54166666666666663</v>
      </c>
      <c r="C24" s="16">
        <v>0.83333333333333337</v>
      </c>
      <c r="D24" s="4" t="str">
        <f t="shared" si="19"/>
        <v>00:30</v>
      </c>
      <c r="E24" s="12">
        <f t="shared" si="20"/>
        <v>0.50000000000000222</v>
      </c>
      <c r="F24" s="4">
        <f t="shared" si="26"/>
        <v>0.27083333333333343</v>
      </c>
      <c r="G24" s="14">
        <f>IF(I24="auf Arbeit",Jahresübersicht!$C$3,IF(I24="Überstunden",Jahresübersicht!$C$3,"00:00"))</f>
        <v>0.25</v>
      </c>
      <c r="H24" s="5">
        <f t="shared" si="22"/>
        <v>2.0833333333333426E-2</v>
      </c>
      <c r="I24" s="17" t="s">
        <v>30</v>
      </c>
      <c r="J24" s="15" t="str">
        <f t="shared" si="5"/>
        <v>0</v>
      </c>
    </row>
    <row r="25" spans="1:10" x14ac:dyDescent="0.25">
      <c r="A25" s="3">
        <v>44797</v>
      </c>
      <c r="B25" s="16">
        <v>0.3125</v>
      </c>
      <c r="C25" s="16">
        <v>0.60416666666666663</v>
      </c>
      <c r="D25" s="4" t="str">
        <f t="shared" si="19"/>
        <v>00:30</v>
      </c>
      <c r="E25" s="12">
        <f t="shared" si="20"/>
        <v>0.49999999999999956</v>
      </c>
      <c r="F25" s="4">
        <f t="shared" si="26"/>
        <v>0.27083333333333331</v>
      </c>
      <c r="G25" s="14">
        <f>IF(I25="auf Arbeit",Jahresübersicht!$C$3,IF(I25="Überstunden",Jahresübersicht!$C$3,"00:00"))</f>
        <v>0.25</v>
      </c>
      <c r="H25" s="5">
        <f t="shared" si="22"/>
        <v>2.0833333333333315E-2</v>
      </c>
      <c r="I25" s="17" t="s">
        <v>30</v>
      </c>
      <c r="J25" s="15" t="str">
        <f t="shared" si="5"/>
        <v>0</v>
      </c>
    </row>
    <row r="26" spans="1:10" x14ac:dyDescent="0.25">
      <c r="A26" s="3">
        <v>44798</v>
      </c>
      <c r="B26" s="16">
        <v>0.5625</v>
      </c>
      <c r="C26" s="16">
        <v>0.83333333333333337</v>
      </c>
      <c r="D26" s="4" t="str">
        <f t="shared" si="19"/>
        <v>00:30</v>
      </c>
      <c r="E26" s="12">
        <f t="shared" si="20"/>
        <v>0</v>
      </c>
      <c r="F26" s="4">
        <f>C26-B26-D26</f>
        <v>0.25000000000000006</v>
      </c>
      <c r="G26" s="14">
        <f>IF(I26="auf Arbeit",Jahresübersicht!$C$3,IF(I26="Überstunden",Jahresübersicht!$C$3,"00:00"))</f>
        <v>0.25</v>
      </c>
      <c r="H26" s="5">
        <f t="shared" si="22"/>
        <v>0</v>
      </c>
      <c r="I26" s="17" t="s">
        <v>30</v>
      </c>
      <c r="J26" s="15" t="str">
        <f t="shared" si="5"/>
        <v>0</v>
      </c>
    </row>
    <row r="27" spans="1:10" s="10" customFormat="1" x14ac:dyDescent="0.25">
      <c r="A27" s="3">
        <v>44799</v>
      </c>
      <c r="B27" s="16">
        <v>0.39583333333333331</v>
      </c>
      <c r="C27" s="16">
        <v>0.625</v>
      </c>
      <c r="D27" s="4" t="str">
        <f t="shared" ref="D27" si="27">IF(I27="auf Arbeit","00:30","00:00")</f>
        <v>00:30</v>
      </c>
      <c r="E27" s="12">
        <f t="shared" ref="E27" si="28">H27*24</f>
        <v>-0.99999999999999978</v>
      </c>
      <c r="F27" s="4">
        <f>C27-B27-D27</f>
        <v>0.20833333333333334</v>
      </c>
      <c r="G27" s="14">
        <f>IF(I27="auf Arbeit",Jahresübersicht!$C$3,IF(I27="Überstunden",Jahresübersicht!$C$3,"00:00"))</f>
        <v>0.25</v>
      </c>
      <c r="H27" s="5">
        <f t="shared" ref="H27" si="29">F27-G27</f>
        <v>-4.1666666666666657E-2</v>
      </c>
      <c r="I27" s="17" t="s">
        <v>30</v>
      </c>
      <c r="J27" s="15" t="str">
        <f t="shared" si="5"/>
        <v>0</v>
      </c>
    </row>
    <row r="28" spans="1:10" s="10" customFormat="1" x14ac:dyDescent="0.25">
      <c r="A28" s="3">
        <v>44800</v>
      </c>
      <c r="B28" s="7"/>
      <c r="C28" s="7"/>
      <c r="D28" s="7"/>
      <c r="E28" s="7"/>
      <c r="F28" s="7"/>
      <c r="G28" s="14" t="str">
        <f>IF(I28="auf Arbeit",Jahresübersicht!$C$3,IF(I28="Überstunden",Jahresübersicht!$C$3,"00:00"))</f>
        <v>00:00</v>
      </c>
      <c r="H28" s="9">
        <f t="shared" si="22"/>
        <v>0</v>
      </c>
      <c r="I28" s="9"/>
      <c r="J28" s="15" t="str">
        <f t="shared" si="5"/>
        <v>0</v>
      </c>
    </row>
    <row r="29" spans="1:10" s="10" customFormat="1" x14ac:dyDescent="0.25">
      <c r="A29" s="3">
        <v>44801</v>
      </c>
      <c r="B29" s="7"/>
      <c r="C29" s="7"/>
      <c r="D29" s="7"/>
      <c r="E29" s="7"/>
      <c r="F29" s="7"/>
      <c r="G29" s="14" t="str">
        <f>IF(I29="auf Arbeit",Jahresübersicht!$C$3,IF(I29="Überstunden",Jahresübersicht!$C$3,"00:00"))</f>
        <v>00:00</v>
      </c>
      <c r="H29" s="9"/>
      <c r="I29" s="9"/>
      <c r="J29" s="15" t="str">
        <f t="shared" si="5"/>
        <v>0</v>
      </c>
    </row>
    <row r="30" spans="1:10" x14ac:dyDescent="0.25">
      <c r="A30" s="3">
        <v>44802</v>
      </c>
      <c r="B30" s="16">
        <v>0.33333333333333331</v>
      </c>
      <c r="C30" s="16">
        <v>0.52083333333333337</v>
      </c>
      <c r="D30" s="4" t="str">
        <f t="shared" ref="D30:D32" si="30">IF(I30="auf Arbeit","00:30","00:00")</f>
        <v>00:30</v>
      </c>
      <c r="E30" s="12">
        <f t="shared" ref="E30:E32" si="31">H30*24</f>
        <v>-1.9999999999999989</v>
      </c>
      <c r="F30" s="4">
        <f t="shared" ref="F30:F32" si="32">C30-B30-D30</f>
        <v>0.16666666666666671</v>
      </c>
      <c r="G30" s="14">
        <f>IF(I30="auf Arbeit",Jahresübersicht!$C$3,IF(I30="Überstunden",Jahresübersicht!$C$3,"00:00"))</f>
        <v>0.25</v>
      </c>
      <c r="H30" s="5">
        <f t="shared" ref="H30:H32" si="33">F30-G30</f>
        <v>-8.3333333333333287E-2</v>
      </c>
      <c r="I30" s="17" t="s">
        <v>30</v>
      </c>
      <c r="J30" s="15" t="str">
        <f t="shared" ref="J30:J32" si="34">IF(I30="Urlaub","1","0")</f>
        <v>0</v>
      </c>
    </row>
    <row r="31" spans="1:10" x14ac:dyDescent="0.25">
      <c r="A31" s="3">
        <v>44803</v>
      </c>
      <c r="B31" s="16">
        <v>0.52083333333333337</v>
      </c>
      <c r="C31" s="16">
        <v>0.79166666666666663</v>
      </c>
      <c r="D31" s="4" t="str">
        <f t="shared" si="30"/>
        <v>00:30</v>
      </c>
      <c r="E31" s="12">
        <f t="shared" si="31"/>
        <v>0</v>
      </c>
      <c r="F31" s="4">
        <f t="shared" si="32"/>
        <v>0.24999999999999992</v>
      </c>
      <c r="G31" s="14">
        <f>IF(I31="auf Arbeit",Jahresübersicht!$C$3,IF(I31="Überstunden",Jahresübersicht!$C$3,"00:00"))</f>
        <v>0.25</v>
      </c>
      <c r="H31" s="5">
        <f t="shared" si="33"/>
        <v>0</v>
      </c>
      <c r="I31" s="17" t="s">
        <v>30</v>
      </c>
      <c r="J31" s="15" t="str">
        <f t="shared" si="34"/>
        <v>0</v>
      </c>
    </row>
    <row r="32" spans="1:10" x14ac:dyDescent="0.25">
      <c r="A32" s="3">
        <v>44804</v>
      </c>
      <c r="B32" s="16">
        <v>0.3125</v>
      </c>
      <c r="C32" s="16">
        <v>0.60416666666666663</v>
      </c>
      <c r="D32" s="4" t="str">
        <f t="shared" si="30"/>
        <v>00:30</v>
      </c>
      <c r="E32" s="12">
        <f t="shared" si="31"/>
        <v>0.49999999999999956</v>
      </c>
      <c r="F32" s="4">
        <f t="shared" si="32"/>
        <v>0.27083333333333331</v>
      </c>
      <c r="G32" s="14">
        <f>IF(I32="auf Arbeit",Jahresübersicht!$C$3,IF(I32="Überstunden",Jahresübersicht!$C$3,"00:00"))</f>
        <v>0.25</v>
      </c>
      <c r="H32" s="5">
        <f t="shared" si="33"/>
        <v>2.0833333333333315E-2</v>
      </c>
      <c r="I32" s="17" t="s">
        <v>30</v>
      </c>
      <c r="J32" s="15" t="str">
        <f t="shared" si="34"/>
        <v>0</v>
      </c>
    </row>
    <row r="33" spans="3:11" x14ac:dyDescent="0.25">
      <c r="J33" s="15"/>
    </row>
    <row r="34" spans="3:11" x14ac:dyDescent="0.25">
      <c r="C34" s="44" t="s">
        <v>24</v>
      </c>
      <c r="D34" s="44"/>
      <c r="E34" s="12">
        <f>SUM(E2:E33)</f>
        <v>4.3333333333333428</v>
      </c>
      <c r="J34" s="15">
        <f>J2+J3+J4+J5+J6+J7+J8+J9+J10+J11+J12+J13+J14+J15+J16+J17+J18+J19+J20+J21+J22+J23+J24+J25+J26+J27+J28+J29+J30+J31+J32</f>
        <v>0</v>
      </c>
      <c r="K34" s="15"/>
    </row>
  </sheetData>
  <sheetProtection sheet="1" objects="1" scenarios="1"/>
  <protectedRanges>
    <protectedRange sqref="I2:I32" name="Bereich2"/>
    <protectedRange sqref="B2:C32" name="Bereich1"/>
  </protectedRanges>
  <mergeCells count="1">
    <mergeCell ref="C34:D34"/>
  </mergeCells>
  <pageMargins left="0.7" right="0.7" top="0.78740157499999996" bottom="0.78740157499999996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3EE53F-9A65-427F-9352-B0B3D5AA417E}">
          <x14:formula1>
            <xm:f>Daten!$A$2:$A$8</xm:f>
          </x14:formula1>
          <xm:sqref>I2:I33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Teichgräber</dc:creator>
  <cp:lastModifiedBy>René Teichgräber</cp:lastModifiedBy>
  <dcterms:created xsi:type="dcterms:W3CDTF">2022-03-01T17:51:51Z</dcterms:created>
  <dcterms:modified xsi:type="dcterms:W3CDTF">2022-12-27T20:13:59Z</dcterms:modified>
</cp:coreProperties>
</file>